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900" firstSheet="2" activeTab="2"/>
  </bookViews>
  <sheets>
    <sheet name="直接材料成本" sheetId="5" state="hidden" r:id="rId1"/>
    <sheet name="直接施工成本" sheetId="6" state="hidden" r:id="rId2"/>
    <sheet name="智能化清单" sheetId="1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_xlnm._FilterDatabase" localSheetId="2" hidden="1">智能化清单!$A$4:$U$203</definedName>
    <definedName name="_________ys1">#REF!</definedName>
    <definedName name="\M">'[1]#REF!'!$W$46</definedName>
    <definedName name="\P">'[2]#REF!'!#REF!</definedName>
    <definedName name="___BSD1">[3]BAU!$C$4:$N$88</definedName>
    <definedName name="___CPD1">[3]BAU!#REF!</definedName>
    <definedName name="___ISD1">[3]BAU!#REF!</definedName>
    <definedName name="___TOT1">[3]BAU!#REF!</definedName>
    <definedName name="__BSD1">[3]BAU!$C$4:$N$88</definedName>
    <definedName name="__CPD1">[3]BAU!#REF!</definedName>
    <definedName name="__ISD1">[3]BAU!#REF!</definedName>
    <definedName name="__NM230">[4]LIST!#REF!</definedName>
    <definedName name="__NM24">[4]LIST!#REF!</definedName>
    <definedName name="__SF230">[4]LIST!#REF!</definedName>
    <definedName name="__SF24">[4]LIST!$B$89:$E$89</definedName>
    <definedName name="__SM220">[4]LIST!#REF!</definedName>
    <definedName name="__SM24">[4]LIST!#REF!</definedName>
    <definedName name="__TOT1">[3]BAU!#REF!</definedName>
    <definedName name="__xlfn.BAHTTEXT" hidden="1">#NAME?</definedName>
    <definedName name="_0_60_psig_pressure_transmitter">[4]LIST!$B$5:$B$209</definedName>
    <definedName name="_152B__P7002x2">[4]LIST!$B$5:$E$208</definedName>
    <definedName name="_16W_0T">'[5]#REF!'!#REF!</definedName>
    <definedName name="_220HS00607_" hidden="1">{"RPTBAL",#N/A,FALSE,"00";"RPTCFLOW",#N/A,FALSE,"00";"RPTINC",#N/A,FALSE,"00";"RPTINVEST",#N/A,FALSE,"00";"RPTMEI",#N/A,FALSE,"00";"RPTMISC",#N/A,FALSE,"00";"RPTORD",#N/A,FALSE,"00";"RPTOVHD",#N/A,FALSE,"00";"RPTPPE",#N/A,FALSE,"00";"RPTYEWCAP",#N/A,FALSE,"00"}</definedName>
    <definedName name="_225HS0607_" hidden="1">{"RPTBAL",#N/A,FALSE,"00";"RPTCFLOW",#N/A,FALSE,"00";"RPTINC",#N/A,FALSE,"00";"RPTINVEST",#N/A,FALSE,"00";"RPTMEI",#N/A,FALSE,"00";"RPTMISC",#N/A,FALSE,"00";"RPTORD",#N/A,FALSE,"00";"RPTOVHD",#N/A,FALSE,"00";"RPTPPE",#N/A,FALSE,"00";"RPTYEWCAP",#N/A,FALSE,"00"}</definedName>
    <definedName name="_680A243_5_10_A19HK">[4]LIST!#REF!</definedName>
    <definedName name="_8W_0">'[5]#REF!'!#REF!</definedName>
    <definedName name="_A99999">'[6]#REF!'!#REF!</definedName>
    <definedName name="_BSD1">[7]BAU!$C$4:$N$88</definedName>
    <definedName name="_CPD1">[7]BAU!#REF!</definedName>
    <definedName name="_EQA1">'[8]#REF!'!#REF!</definedName>
    <definedName name="_Fill" hidden="1">[3]BAU!#REF!</definedName>
    <definedName name="_xlnm._FilterDatabase" hidden="1">'[2]#REF!'!$A$6:$Q$140</definedName>
    <definedName name="_ISD1">[7]BAU!#REF!</definedName>
    <definedName name="_Key1" hidden="1">'[5]#REF!'!#REF!</definedName>
    <definedName name="_NM230">[4]LIST!#REF!</definedName>
    <definedName name="_NM24">[4]LIST!#REF!</definedName>
    <definedName name="_Order1" hidden="1">255</definedName>
    <definedName name="_QU2">'[8]#REF!'!#REF!</definedName>
    <definedName name="_SF230">[4]LIST!#REF!</definedName>
    <definedName name="_SF24">[4]LIST!$B$89:$E$89</definedName>
    <definedName name="_SM220">[4]LIST!#REF!</definedName>
    <definedName name="_SM24">[4]LIST!#REF!</definedName>
    <definedName name="_Sort" hidden="1">'[5]#REF!'!#REF!</definedName>
    <definedName name="_TOT1">[7]BAU!#REF!</definedName>
    <definedName name="_工程名称">[9]Sheet2!$A$3</definedName>
    <definedName name="·">'[10]#REF!'!$W$46</definedName>
    <definedName name="A_4000_8001">[4]LIST!#REF!</definedName>
    <definedName name="A11D_4">[4]LIST!#REF!</definedName>
    <definedName name="A19AAF_44">[4]LIST!#REF!</definedName>
    <definedName name="A19ACC_9101">[4]LIST!#REF!</definedName>
    <definedName name="A19ADC_9200">[4]LIST!#REF!</definedName>
    <definedName name="A19BAC_3">[4]LIST!#REF!</definedName>
    <definedName name="A19DAC_9001">[4]LIST!#REF!</definedName>
    <definedName name="A250HK_1">[4]LIST!#REF!</definedName>
    <definedName name="A25AN_9">[4]LIST!$B$5:$E$5</definedName>
    <definedName name="A27A1N11">[4]LIST!#REF!</definedName>
    <definedName name="A27A1N12">[4]LIST!#REF!</definedName>
    <definedName name="A27A2N11">[4]LIST!#REF!</definedName>
    <definedName name="A27A2N12">[4]LIST!#REF!</definedName>
    <definedName name="A27AA_9250">[4]LIST!#REF!</definedName>
    <definedName name="A27AA_9300">[4]LIST!#REF!</definedName>
    <definedName name="A27AE_9250">[4]LIST!#REF!</definedName>
    <definedName name="A27AE_9300">[4]LIST!#REF!</definedName>
    <definedName name="A28AA_9007">[4]LIST!$B$7:$E$7</definedName>
    <definedName name="A28AA_9118">[4]LIST!$B$8:$E$8</definedName>
    <definedName name="A36AGA_9102">[4]LIST!#REF!</definedName>
    <definedName name="A36AGA_9103">[4]LIST!#REF!</definedName>
    <definedName name="A36AHA_9108">[4]LIST!#REF!</definedName>
    <definedName name="A99B_9100">[4]LIST!#REF!</definedName>
    <definedName name="A99D_9100">[4]LIST!#REF!</definedName>
    <definedName name="A99L_9100">[4]LIST!#REF!</definedName>
    <definedName name="A99L_9101">[4]LIST!#REF!</definedName>
    <definedName name="A99L_9200">[4]LIST!#REF!</definedName>
    <definedName name="A99R_9100">[4]LIST!#REF!</definedName>
    <definedName name="actuator1">[11]Combo!$AV$1:$AV$14</definedName>
    <definedName name="actuator2">[11]Combo!$AW$1:$AW$34</definedName>
    <definedName name="actuator3">[11]Combo!$AY$1:$AY$12</definedName>
    <definedName name="actuator4">[11]Combo!$AZ$1:$AZ$28</definedName>
    <definedName name="actuator5">[11]Combo!$BB$1:$BB$5</definedName>
    <definedName name="actuator6">[11]Combo!$AX$1:$AX$34</definedName>
    <definedName name="actuator7">[11]Combo!$BA$1:$BA$16</definedName>
    <definedName name="actuatoracc1">[11]Combo!$BC$1:$BC$2</definedName>
    <definedName name="actuatoracc2">[11]Combo!$BD$1:$BD$3</definedName>
    <definedName name="actuatoracc3">[11]Combo!$BE$1:$BE$3</definedName>
    <definedName name="ADD_TOFR">'[1]#REF!'!$W$73</definedName>
    <definedName name="airflowswitch">[11]Combo!$R$1:$R$2</definedName>
    <definedName name="altsys_replace" hidden="1">{"RPTBAL",#N/A,FALSE,"00";"RPTCFLOW",#N/A,FALSE,"00";"RPTINC",#N/A,FALSE,"00";"RPTINVEST",#N/A,FALSE,"00";"RPTMEI",#N/A,FALSE,"00";"RPTMISC",#N/A,FALSE,"00";"RPTORD",#N/A,FALSE,"00";"RPTOVHD",#N/A,FALSE,"00";"RPTPPE",#N/A,FALSE,"00";"RPTYEWCAP",#N/A,FALSE,"00"}</definedName>
    <definedName name="BALANCE">'[5]#REF!'!#REF!</definedName>
    <definedName name="BD_2812_5200">[4]LIST!#REF!</definedName>
    <definedName name="BD_2912_5200">[4]LIST!#REF!</definedName>
    <definedName name="BD_3012_5200">[4]LIST!#REF!</definedName>
    <definedName name="BD_3112_5200">[4]LIST!#REF!</definedName>
    <definedName name="BD_3212_5200">[4]LIST!$B$9:$E$9</definedName>
    <definedName name="bg_charge">[12]Sheet9!$I$58</definedName>
    <definedName name="biao">[13]Combo!$BA$1:$BA$47</definedName>
    <definedName name="biaoge2">[13]Combo!$BB$1:$BB$47</definedName>
    <definedName name="BM_2812_3300">[4]LIST!$B$11:$E$11</definedName>
    <definedName name="BM_2818_3300">[4]LIST!$B$12:$E$12</definedName>
    <definedName name="BM_2912_3300">[4]LIST!$B$13:$E$13</definedName>
    <definedName name="BM_2918_3300">[4]LIST!$B$14:$E$14</definedName>
    <definedName name="BM_3012_3300">[4]LIST!$B$17:$E$17</definedName>
    <definedName name="BM_3018_3300">[4]LIST!$B$18:$E$18</definedName>
    <definedName name="bo_num">[12]Sheet9!$C$17</definedName>
    <definedName name="BSD">[3]BAU!$A$2:$N$90</definedName>
    <definedName name="buttervalve1">[14]Combo!$BA$1:$BA$51</definedName>
    <definedName name="buttervalve2">[14]Combo!$BB$1:$BB$47</definedName>
    <definedName name="buttervalve3">[11]Combo!$AR$1:$AR$12</definedName>
    <definedName name="buttervalve4">[11]Combo!$AS$1:$AS$12</definedName>
    <definedName name="carbondioxide">[11]Combo!$U$1:$U$6</definedName>
    <definedName name="carbonmonoxide">[11]Combo!$V$1:$V$8</definedName>
    <definedName name="cctvnvr">[11]Combo!$DA$1:$DA$13</definedName>
    <definedName name="cctvsoftware">[11]Combo!$CZ$1:$CZ$3</definedName>
    <definedName name="CHECKBAL">'[1]#REF!'!$W$107</definedName>
    <definedName name="CON">'[15]BA-Pl'!$K$1:$K$65536</definedName>
    <definedName name="controllerdx">[11]Combo!$CC$1:$CC$3</definedName>
    <definedName name="controllerdxacc">[11]Combo!$CD$1:$CD$3</definedName>
    <definedName name="controllerfcu">[11]Combo!$CO$1:$CO$7</definedName>
    <definedName name="controllerfec">[11]Combo!$BY$1:$BY$4</definedName>
    <definedName name="controllerfx06">[11]Combo!$BR$1:$BR$3</definedName>
    <definedName name="controllerfx06acc">[11]Combo!$BS$1:$BS$4</definedName>
    <definedName name="controllerfx14">[11]Combo!$BT$1:$BT$6</definedName>
    <definedName name="controllerfx14acc">[11]Combo!$BU$1:$BU$4</definedName>
    <definedName name="controllerrelay">[11]Combo!$CG$1:$CG$4</definedName>
    <definedName name="controllertec">[11]Combo!$CB$1:$CB$11</definedName>
    <definedName name="controllervav">[11]Combo!$CH$1:$CH$11</definedName>
    <definedName name="COST">[4]LIST!$A$3:$E$210</definedName>
    <definedName name="CPD">[3]BAU!#REF!</definedName>
    <definedName name="cqu">[16]点表!$J$1:$J$65536</definedName>
    <definedName name="D">[17]点表!#REF!,[17]点表!#REF!,[17]点表!$D$1:$D$65536</definedName>
    <definedName name="D27AA_9100">[4]LIST!$B$19:$E$19</definedName>
    <definedName name="D27AB_9100">[4]LIST!$B$20:$E$20</definedName>
    <definedName name="D27AE_9100">[4]LIST!$B$21:$E$21</definedName>
    <definedName name="D27AF_9100">[4]LIST!$B$22:$E$22</definedName>
    <definedName name="D27WA_9100">[4]LIST!#REF!</definedName>
    <definedName name="D27WB_9100">[4]LIST!$B$25:$E$25</definedName>
    <definedName name="D27WE_9100">[4]LIST!#REF!</definedName>
    <definedName name="D27WF_9100">[4]LIST!$B$26:$E$26</definedName>
    <definedName name="damper1">[11]Combo!$AB$1:$AB$8</definedName>
    <definedName name="damper2">[11]Combo!$AC$1:$AC$14</definedName>
    <definedName name="dampervav">[11]Combo!$AD$1:$AD$2</definedName>
    <definedName name="DC_9100_8054">[4]LIST!$B$27:$E$27</definedName>
    <definedName name="DC_9100_8154">[4]LIST!$B$28:$E$28</definedName>
    <definedName name="DH400ACDCI">[4]LIST!#REF!</definedName>
    <definedName name="DIFFCGS">'[5]#REF!'!#REF!</definedName>
    <definedName name="DIFFINV">'[5]#REF!'!#REF!</definedName>
    <definedName name="DIFFRECV">'[5]#REF!'!#REF!</definedName>
    <definedName name="doc_cost">[12]Sheet9!#REF!</definedName>
    <definedName name="DR_9100_8054">[4]LIST!$B$29:$E$29</definedName>
    <definedName name="DR_9101_8024">[4]LIST!$B$30:$E$30</definedName>
    <definedName name="ducthumidity">[11]Combo!$I$1:$I$4</definedName>
    <definedName name="ductpress">[11]Combo!$P$1:$P$33</definedName>
    <definedName name="ductpresscontrol">[11]Combo!$M$1:$M$5</definedName>
    <definedName name="ducttemp">[11]Combo!$C$1:$C$12</definedName>
    <definedName name="ducttempcontrol">[11]Combo!$H$1:$H$8</definedName>
    <definedName name="ducttemphumi">[11]Combo!$J$1:$J$6</definedName>
    <definedName name="DX_9100_8154">[4]LIST!#REF!</definedName>
    <definedName name="DX_9100_8454">[4]LIST!#REF!</definedName>
    <definedName name="EAF_020_40">[4]LIST!#REF!</definedName>
    <definedName name="EDGL_11">[4]LIST!#REF!</definedName>
    <definedName name="EDGL_12">[4]LIST!#REF!</definedName>
    <definedName name="EDGL_13">[4]LIST!#REF!</definedName>
    <definedName name="EDGL_15">[4]LIST!#REF!</definedName>
    <definedName name="EDGL_21">[4]LIST!#REF!</definedName>
    <definedName name="EDR">[4]LIST!#REF!</definedName>
    <definedName name="EEC">[4]LIST!#REF!</definedName>
    <definedName name="ehtr">[11]Data2!$N$3:$P$10</definedName>
    <definedName name="EKF_020_40">[4]LIST!#REF!</definedName>
    <definedName name="EQ">'[15]BA-Pl'!$I$1:$I$65536</definedName>
    <definedName name="EQA">[17]点表!$I$1:$I$65536</definedName>
    <definedName name="EQU">[16]点表!$I$1:$I$65536</definedName>
    <definedName name="ERR">'[1]#REF!'!$W$161</definedName>
    <definedName name="ERRCODE">'[1]#REF!'!$Z$159</definedName>
    <definedName name="ESGL_11">[4]LIST!#REF!</definedName>
    <definedName name="ESGL_12">[4]LIST!#REF!</definedName>
    <definedName name="ESGL_13">[4]LIST!#REF!</definedName>
    <definedName name="ESGL_15">[4]LIST!$B$33:$E$33</definedName>
    <definedName name="ESGL_21">[4]LIST!#REF!</definedName>
    <definedName name="ESR_PCB_BLK">[4]LIST!#REF!</definedName>
    <definedName name="ESRM">[4]LIST!#REF!</definedName>
    <definedName name="EVF_20_120">[4]LIST!#REF!</definedName>
    <definedName name="EVF_20_40">[4]LIST!#REF!</definedName>
    <definedName name="expansioniom">[11]Combo!$BZ$1:$BZ$8</definedName>
    <definedName name="expansionxp">[11]Combo!$CE$1:$CE$5</definedName>
    <definedName name="EXPORT">'[1]#REF!'!$W$90</definedName>
    <definedName name="F61KB_11">[4]LIST!#REF!</definedName>
    <definedName name="F61KB_9001">[4]LIST!#REF!</definedName>
    <definedName name="F61MB_1">[4]LIST!#REF!</definedName>
    <definedName name="F61MB_9100">[4]LIST!#REF!</definedName>
    <definedName name="F62AA_8">[4]LIST!#REF!</definedName>
    <definedName name="F62AA_9001">[4]LIST!#REF!</definedName>
    <definedName name="FA_3100_7916">[4]LIST!#REF!</definedName>
    <definedName name="FA_3140_7916">[4]LIST!#REF!</definedName>
    <definedName name="Factor">[11]Data2!$H$3:$I$14</definedName>
    <definedName name="fanflow1">[11]Data2!$D$3:$E$7</definedName>
    <definedName name="fanflow2">[11]Data2!$D$9:$E$12</definedName>
    <definedName name="flow">[11]Data2!$B$3:$C$12</definedName>
    <definedName name="fret_cost">[12]Sheet9!#REF!</definedName>
    <definedName name="Fsize1">[11]Data2!$R$3:$U$8</definedName>
    <definedName name="fsize2">[11]Data2!$U$3:$V$8</definedName>
    <definedName name="fsize3">[11]Data2!$U$9:$V$14</definedName>
    <definedName name="gateway">[11]Combo!$BI$1:$BI$4</definedName>
    <definedName name="gatewayacc">[11]Combo!$BJ$1:$BJ$4</definedName>
    <definedName name="GM_24">[4]LIST!#REF!</definedName>
    <definedName name="GM220_">[4]LIST!#REF!</definedName>
    <definedName name="HC_8803_8032">[4]LIST!#REF!</definedName>
    <definedName name="HIDECOL">'[5]#REF!'!#REF!</definedName>
    <definedName name="HS" hidden="1">{"RPTBAL",#N/A,FALSE,"00";"RPTCFLOW",#N/A,FALSE,"00";"RPTINC",#N/A,FALSE,"00";"RPTINVEST",#N/A,FALSE,"00";"RPTMEI",#N/A,FALSE,"00";"RPTMISC",#N/A,FALSE,"00";"RPTORD",#N/A,FALSE,"00";"RPTOVHD",#N/A,FALSE,"00";"RPTPPE",#N/A,FALSE,"00";"RPTYEWCAP",#N/A,FALSE,"00"}</definedName>
    <definedName name="HS700VT1" hidden="1">{"RPTBAL",#N/A,FALSE,"00";"RPTCFLOW",#N/A,FALSE,"00";"RPTINC",#N/A,FALSE,"00";"RPTINVEST",#N/A,FALSE,"00";"RPTMEI",#N/A,FALSE,"00";"RPTMISC",#N/A,FALSE,"00";"RPTORD",#N/A,FALSE,"00";"RPTOVHD",#N/A,FALSE,"00";"RPTPPE",#N/A,FALSE,"00";"RPTYEWCAP",#N/A,FALSE,"00"}</definedName>
    <definedName name="HVP" hidden="1">{"RPTBAL",#N/A,FALSE,"00";"RPTCFLOW",#N/A,FALSE,"00";"RPTINC",#N/A,FALSE,"00";"RPTINVEST",#N/A,FALSE,"00";"RPTMEI",#N/A,FALSE,"00";"RPTMISC",#N/A,FALSE,"00";"RPTORD",#N/A,FALSE,"00";"RPTOVHD",#N/A,FALSE,"00";"RPTPPE",#N/A,FALSE,"00";"RPTYEWCAP",#N/A,FALSE,"00"}</definedName>
    <definedName name="IFCalarm">[11]Combo!$DP$1:$DP$2</definedName>
    <definedName name="IFCalarm2">[11]Combo!$DQ$1:$DQ$2</definedName>
    <definedName name="IFCbase1">[11]Combo!$DL$1:$DL$3</definedName>
    <definedName name="IFCbase2">[11]Combo!$DM$1:$DM$3</definedName>
    <definedName name="IFCbattery">[11]Combo!$DG$1:$DG$3</definedName>
    <definedName name="IFCbutton">[11]Combo!$DO$1:$DO$2</definedName>
    <definedName name="IFCcpu1">[11]Combo!$DD$1:$DD$3</definedName>
    <definedName name="IFCcpu2">[11]Combo!$DE$1:$DE$2</definedName>
    <definedName name="IFCdisp1">[11]Combo!$DS$1:$DS$2</definedName>
    <definedName name="IFCdisp2">[11]Combo!$DT$1:$DT$2</definedName>
    <definedName name="IFChand1">[11]Combo!$DN$1:$DN$2</definedName>
    <definedName name="IFClcd">[11]Combo!$DF$1:$DF$3</definedName>
    <definedName name="IFCnet2">[11]Combo!$DR$1:$DR$8</definedName>
    <definedName name="IFCnet3">[11]Combo!$DX$1:$DX$2</definedName>
    <definedName name="IFCsmoke1">[11]Combo!$DH$1:$DH$3</definedName>
    <definedName name="IFCsmoke2">[11]Combo!$DI$1:$DI$3</definedName>
    <definedName name="IFCsoftware1">[11]Combo!$DU$1:$DU$3</definedName>
    <definedName name="IFCsoftware2">[11]Combo!$DV$1:$DV$2</definedName>
    <definedName name="IFCsoftware3">[11]Combo!$DW$1:$DW$3</definedName>
    <definedName name="IFCtemp1">[11]Combo!$DJ$1:$DJ$3</definedName>
    <definedName name="IFCtemp2">[11]Combo!$DK$1:$DK$3</definedName>
    <definedName name="II">[17]点表!#REF!,[17]点表!#REF!,[17]点表!$I$1:$I$65536</definedName>
    <definedName name="IMPORT">'[1]#REF!'!$BB$4</definedName>
    <definedName name="indoorhumidity">[11]Combo!$K$1:$K$2</definedName>
    <definedName name="indoortemp">[11]Combo!$D$1:$D$21</definedName>
    <definedName name="indoortempacc">[11]Combo!$E$1:$E$2</definedName>
    <definedName name="indoortemphumi">[11]Combo!$L$1:$L$10</definedName>
    <definedName name="INPUT">'[5]#REF!'!#REF!</definedName>
    <definedName name="install_cost">[12]Sheet9!#REF!</definedName>
    <definedName name="Insurance">[12]Sheet9!#REF!</definedName>
    <definedName name="ISD">[3]BAU!#REF!</definedName>
    <definedName name="IU_9100_8102">[4]LIST!#REF!</definedName>
    <definedName name="J672C0308EU33">[4]LIST!#REF!</definedName>
    <definedName name="J672C0309EU33">[4]LIST!#REF!</definedName>
    <definedName name="J691C0307EU33">[4]LIST!#REF!</definedName>
    <definedName name="J691C0308EU33">[4]LIST!$B$35:$E$35</definedName>
    <definedName name="J691C0309EU33">[4]LIST!#REF!</definedName>
    <definedName name="J773C0335EU33">[4]LIST!$B$36:$E$36</definedName>
    <definedName name="J773C0336EU33">[4]LIST!$B$37:$E$37</definedName>
    <definedName name="JJ">[17]点表!#REF!,[17]点表!#REF!,[17]点表!$J$1:$J$65536</definedName>
    <definedName name="LIST">[18]DATA!$A$5:$L$277</definedName>
    <definedName name="list3">[11]DATA!$K$1:$L$65536</definedName>
    <definedName name="M_130_8001">[4]LIST!$B$38:$E$38</definedName>
    <definedName name="M_130_8201">[4]LIST!$B$39:$E$39</definedName>
    <definedName name="M_150_8001">[4]LIST!$B$40:$E$40</definedName>
    <definedName name="M_150_8201">[4]LIST!$B$41:$E$41</definedName>
    <definedName name="manpower_site">[12]Sheet9!#REF!</definedName>
    <definedName name="MENU">'[1]#REF!'!$W$49:$AB$49</definedName>
    <definedName name="moa">[11]Data2!$X$2:$Y$21</definedName>
    <definedName name="Model">[4]LIST!$A$3:$E$215</definedName>
    <definedName name="MOV_LEFT">'[1]#REF!'!$W$83</definedName>
    <definedName name="MT_3000_7000">[4]LIST!$B$42:$E$42</definedName>
    <definedName name="NCU">[4]LIST!#REF!</definedName>
    <definedName name="NMV24_D">[4]LIST!#REF!</definedName>
    <definedName name="NT">[4]LIST!#REF!</definedName>
    <definedName name="office_exp">[12]Sheet9!#REF!</definedName>
    <definedName name="OLE_LINK2">[19]报价!$B$48</definedName>
    <definedName name="outdoorhumidity">[11]Combo!$F$1:$F$3</definedName>
    <definedName name="outdoortemp">[11]Combo!$G$1:$G$4</definedName>
    <definedName name="OUTPUT">'[5]#REF!'!#REF!</definedName>
    <definedName name="P32AC_2">[4]LIST!#REF!</definedName>
    <definedName name="P33AB_9201">[4]LIST!#REF!</definedName>
    <definedName name="P74FA_9700">[4]LIST!$B$59:$E$59</definedName>
    <definedName name="P74JA_3">[4]LIST!$B$60:$E$60</definedName>
    <definedName name="P99V_9300">[4]LIST!$B$62:$E$62</definedName>
    <definedName name="panel">[20]Combo!$CY$1:$CY$4</definedName>
    <definedName name="PD">'[1]#REF!'!$Z$45</definedName>
    <definedName name="PDDATA">'[1]#REF!'!#REF!</definedName>
    <definedName name="PDFORM">'[5]#REF!'!#REF!</definedName>
    <definedName name="PDOUTPUT">'[1]#REF!'!$A$1:$P$447</definedName>
    <definedName name="PLAN" hidden="1">[21]확정실적!#REF!</definedName>
    <definedName name="PLAN1">[21]확정실적!#REF!</definedName>
    <definedName name="PLAN2">[21]확정실적!#REF!</definedName>
    <definedName name="PLAN3">[21]확정실적!#REF!</definedName>
    <definedName name="PLAN4">[21]확정실적!#REF!</definedName>
    <definedName name="power1">[11]Combo!$Y$1:$Y$6</definedName>
    <definedName name="power2">[11]Combo!$Z$1:$Z$5</definedName>
    <definedName name="power3">[11]Combo!$X$1:$X$8</definedName>
    <definedName name="power4">[11]Combo!$AA$1:$AA$6</definedName>
    <definedName name="pressurevav">[11]Combo!$CJ$1:$CJ$2</definedName>
    <definedName name="PRINT_AREA_MI">[4]LIST!#REF!</definedName>
    <definedName name="PS_9101_8001">[4]LIST!$B$63:$E$63</definedName>
    <definedName name="PS_9101_8002">[4]LIST!$B$74:$E$74</definedName>
    <definedName name="PS_9101_8003">[4]LIST!#REF!</definedName>
    <definedName name="Q">[17]点表!#REF!</definedName>
    <definedName name="QUA">'[15]BA-Pl'!$J$1:$J$65536</definedName>
    <definedName name="QUAC">'[15]BA-Pl'!$L$1:$L$65536</definedName>
    <definedName name="RA_3000_7614">[4]LIST!$B$81:$E$81</definedName>
    <definedName name="RA_3041_7614">[4]LIST!$B$83:$E$83</definedName>
    <definedName name="RA_3100_7614">[4]LIST!$B$84:$E$84</definedName>
    <definedName name="RA_3141_7614">[4]LIST!#REF!</definedName>
    <definedName name="RATE">'[5]#REF!'!$C$4*1000</definedName>
    <definedName name="RMC000000000000">'[5]#REF!'!#REF!</definedName>
    <definedName name="RMENU">'[1]#REF!'!$W$55:$AC$55</definedName>
    <definedName name="RMENU2">'[1]#REF!'!$AE$55</definedName>
    <definedName name="RPS">[4]LIST!#REF!</definedName>
    <definedName name="RPTPP_E">'[5]#REF!'!#REF!</definedName>
    <definedName name="RPTRATIO">'[5]#REF!'!#REF!</definedName>
    <definedName name="RS_9100_8100">[4]LIST!#REF!</definedName>
    <definedName name="RS_9100_8103">[4]LIST!#REF!</definedName>
    <definedName name="S1_">[4]LIST!#REF!</definedName>
    <definedName name="S2_">[4]LIST!#REF!</definedName>
    <definedName name="S27A_9250">[4]LIST!$B$86:$E$86</definedName>
    <definedName name="S27A_9300">[4]LIST!$B$87:$E$87</definedName>
    <definedName name="S27A1">[4]LIST!#REF!</definedName>
    <definedName name="S27A2">[4]LIST!#REF!</definedName>
    <definedName name="S27A3">[4]LIST!#REF!</definedName>
    <definedName name="S27E_9250">[4]LIST!#REF!</definedName>
    <definedName name="S27E_9300">[4]LIST!$B$88:$E$88</definedName>
    <definedName name="samples" hidden="1">{"RPTBAL",#N/A,FALSE,"00";"RPTCFLOW",#N/A,FALSE,"00";"RPTINC",#N/A,FALSE,"00";"RPTINVEST",#N/A,FALSE,"00";"RPTMEI",#N/A,FALSE,"00";"RPTMISC",#N/A,FALSE,"00";"RPTORD",#N/A,FALSE,"00";"RPTOVHD",#N/A,FALSE,"00";"RPTPPE",#N/A,FALSE,"00";"RPTYEWCAP",#N/A,FALSE,"00"}</definedName>
    <definedName name="securityacc">[11]Combo!$CY$1:$CY$3</definedName>
    <definedName name="securitycontroller">[11]Combo!$CV$1:$CV$3</definedName>
    <definedName name="securityenclosure">[11]Combo!$CX$1:$CX$5</definedName>
    <definedName name="securityIO">[11]Combo!$CW$1:$CW$7</definedName>
    <definedName name="securitysoft1">[11]Combo!$CQ$1:$CQ$2</definedName>
    <definedName name="securitysoft1integration">[11]Combo!$CS$1:$CS$16</definedName>
    <definedName name="securitysoft1option">[11]Combo!$CR$1:$CR$2</definedName>
    <definedName name="SM_9100_8101">[4]LIST!#REF!</definedName>
    <definedName name="SM24_S">[4]LIST!#REF!</definedName>
    <definedName name="SM24_SRS">[4]LIST!$B$93:$E$93</definedName>
    <definedName name="softwareads">[11]Combo!$BL$1:$BL$7</definedName>
    <definedName name="softwareede">[11]Combo!$BN$1:$BN$12</definedName>
    <definedName name="softwarem3i">[11]Combo!$BM$1:$BM$2</definedName>
    <definedName name="softwaremtool">[11]Combo!$BK$1:$BK$5</definedName>
    <definedName name="solenoidvalve">[14]Combo!$AZ$1:$AZ$6</definedName>
    <definedName name="supervisornae">[11]Combo!$BF$1:$BF$15</definedName>
    <definedName name="supervisornaeacc">[11]Combo!$BG$1:$BG$2</definedName>
    <definedName name="SX_9100_8101">[4]LIST!$B$95:$E$95</definedName>
    <definedName name="sys_num">[12]Sheet9!$C$15</definedName>
    <definedName name="T_120">[4]LIST!$B$96:$E$96</definedName>
    <definedName name="T_151">[4]LIST!$B$97:$E$97</definedName>
    <definedName name="T_152">[4]LIST!$B$99:$E$99</definedName>
    <definedName name="T_220">[4]LIST!$B$101:$E$101</definedName>
    <definedName name="T_251">[4]LIST!$B$102:$E$102</definedName>
    <definedName name="T_252">[4]LIST!$B$103:$E$103</definedName>
    <definedName name="T_421">[4]LIST!$B$104:$E$104</definedName>
    <definedName name="T_422">[4]LIST!#REF!</definedName>
    <definedName name="T_501">[4]LIST!#REF!</definedName>
    <definedName name="T_502">[4]LIST!$B$105:$E$105</definedName>
    <definedName name="TC_8800_8001">[4]LIST!$B$106:$E$106</definedName>
    <definedName name="TC_8800_8002">[4]LIST!$B$107:$E$107</definedName>
    <definedName name="TC_8801_8001">[4]LIST!$B$108:$E$108</definedName>
    <definedName name="TC_8801_8002">[4]LIST!$B$111:$E$111</definedName>
    <definedName name="TC_8801_8900">[4]LIST!$B$112:$E$112</definedName>
    <definedName name="TC_8801_8910">[4]LIST!$B$120:$E$120</definedName>
    <definedName name="TC_8803_8051">[4]LIST!#REF!</definedName>
    <definedName name="TC_8803_8072">[4]LIST!#REF!</definedName>
    <definedName name="TE_6000_100_TE_6001_3_WZ_1000_2">[4]LIST!#REF!</definedName>
    <definedName name="TE_6000_100_TE_6001_3_WZ_1000_5">[4]LIST!#REF!</definedName>
    <definedName name="TE_6000_4_GRD">[4]LIST!#REF!</definedName>
    <definedName name="TE_6000_4_TE_6001_1">[4]LIST!#REF!</definedName>
    <definedName name="TE_6000_4_TE_6001_2">[4]LIST!#REF!</definedName>
    <definedName name="TE_6311P_1">[4]LIST!#REF!</definedName>
    <definedName name="TE_6312P_1">[4]LIST!#REF!</definedName>
    <definedName name="TE_6313P_1">[4]LIST!#REF!</definedName>
    <definedName name="TE_6314P_1">[4]LIST!#REF!</definedName>
    <definedName name="TE_8800_8002">[4]LIST!#REF!</definedName>
    <definedName name="terminal">[11]Combo!$CF$1:$CF$2</definedName>
    <definedName name="thermostatfcu">[11]Combo!$CK$1:$CK$32</definedName>
    <definedName name="thermostatfcu2">[11]Combo!$CL$1:$CL$13</definedName>
    <definedName name="thermostatfcunet">[11]Combo!$CP$1:$CP$4</definedName>
    <definedName name="thermostattemperature">[11]Combo!$CM$1:$CM$3</definedName>
    <definedName name="thermostatvav">[11]Combo!$CI$1:$CI$9</definedName>
    <definedName name="TOT">[3]BAU!#REF!</definedName>
    <definedName name="total_de">[12]Sheet9!$F$34</definedName>
    <definedName name="total_pack">[12]Sheet9!#REF!</definedName>
    <definedName name="Transicoil">[4]LIST!$E$5:$E$208</definedName>
    <definedName name="TS_9100_8212">[4]LIST!#REF!</definedName>
    <definedName name="TS_9100_8213">[4]LIST!#REF!</definedName>
    <definedName name="TS_9100_8412">[4]LIST!#REF!</definedName>
    <definedName name="U.S.A.">[4]LIST!$C$5:$C$209</definedName>
    <definedName name="UNIT">'[1]#REF!'!#REF!</definedName>
    <definedName name="US">'[1]#REF!'!$BB$2</definedName>
    <definedName name="VA_7100_8001">[4]LIST!#REF!</definedName>
    <definedName name="VA_7102_8001">[4]LIST!#REF!</definedName>
    <definedName name="VA_7150_8001">[4]LIST!#REF!</definedName>
    <definedName name="VA_7152_8001">[4]LIST!#REF!</definedName>
    <definedName name="VA_7200_8001">[4]LIST!$B$122:$E$122</definedName>
    <definedName name="VA_7202_8001">[4]LIST!$B$123:$E$123</definedName>
    <definedName name="VA_7210_8001">[4]LIST!$B$124:$E$124</definedName>
    <definedName name="VA_7212_8001">[4]LIST!$B$126:$E$126</definedName>
    <definedName name="VA_7310_8001">[4]LIST!$B$128:$E$128</definedName>
    <definedName name="VA_7312_8001">[4]LIST!$B$130:$E$130</definedName>
    <definedName name="VA_7400_8001">[4]LIST!$B$135:$E$135</definedName>
    <definedName name="VA_7400_8915">[4]LIST!$B$137:$E$137</definedName>
    <definedName name="Valve_2way">'[2]#REF!'!#REF!</definedName>
    <definedName name="Valve_3way">'[2]#REF!'!#REF!</definedName>
    <definedName name="valve100">[11]Combo!$AN$1:$AN$6</definedName>
    <definedName name="valve125">[11]Combo!$AO$1:$AO$4</definedName>
    <definedName name="valve15">[11]Combo!$AE$1:$AE$6</definedName>
    <definedName name="valve150">[11]Combo!$AP$1:$AP$4</definedName>
    <definedName name="valve20">[11]Combo!$AF$1:$AF$6</definedName>
    <definedName name="valve25">[11]Combo!$AG$1:$AG$8</definedName>
    <definedName name="valve32">[11]Combo!$AH$1:$AH$8</definedName>
    <definedName name="valve40">[11]Combo!$AI$1:$AI$8</definedName>
    <definedName name="valve50">[11]Combo!$AJ$1:$AJ$9</definedName>
    <definedName name="valve65">[11]Combo!$AK$1:$AK$7</definedName>
    <definedName name="valve80">[11]Combo!$AM$1:$AM$7</definedName>
    <definedName name="valvefcu">[11]Combo!$CN$1:$CN$5</definedName>
    <definedName name="valvemix1">[11]Combo!$AL$1:$AL$24</definedName>
    <definedName name="valvemix2">[11]Combo!$AQ$1:$AQ$10</definedName>
    <definedName name="VB_5000_8106">[4]LIST!$B$139:$E$139</definedName>
    <definedName name="VB_5000_8131">[4]LIST!$B$141:$E$141</definedName>
    <definedName name="VB_5000_8154">[4]LIST!$B$142:$E$142</definedName>
    <definedName name="VB_5239_1070">[4]LIST!#REF!</definedName>
    <definedName name="VB_5440_1050">[4]LIST!#REF!</definedName>
    <definedName name="VB_5440_1060">[4]LIST!#REF!</definedName>
    <definedName name="VB_5440_2070">[4]LIST!$B$146:$E$146</definedName>
    <definedName name="VB_5440_2080">[4]LIST!#REF!</definedName>
    <definedName name="VB_5840_1050">[4]LIST!$B$151:$E$151</definedName>
    <definedName name="VB_5840_1060">[4]LIST!$B$152:$E$152</definedName>
    <definedName name="VB_5840_2070">[4]LIST!$B$153:$E$153</definedName>
    <definedName name="VB_5840_2080">[4]LIST!$B$154:$E$154</definedName>
    <definedName name="VB_7216_2108">[4]LIST!$B$155:$E$155</definedName>
    <definedName name="VB_7216_2109">[4]LIST!$B$157:$E$157</definedName>
    <definedName name="VB_7216_2110">[4]LIST!$B$158:$E$158</definedName>
    <definedName name="VB_7216_2111">[4]LIST!$B$159:$E$159</definedName>
    <definedName name="VB_7249_1070">[4]LIST!$B$160:$E$160</definedName>
    <definedName name="VB_7249_1080">[4]LIST!$B$163:$E$163</definedName>
    <definedName name="VB_7249_2090">[4]LIST!$B$164:$E$164</definedName>
    <definedName name="VB_7816_2108">[4]LIST!$B$165:$E$165</definedName>
    <definedName name="VB_7816_2109">[4]LIST!$B$166:$E$166</definedName>
    <definedName name="VB_7816_2110">[4]LIST!$B$174:$E$174</definedName>
    <definedName name="VB_7816_2111">[4]LIST!$B$175:$E$175</definedName>
    <definedName name="w11h">[11]Data2!$E$19:$N$26</definedName>
    <definedName name="w11hh">[11]Data2!$E$21:$N$26</definedName>
    <definedName name="w11v">[11]Data2!$B$22:$D$26</definedName>
    <definedName name="w12h">[11]Data2!$E$19:$N$31</definedName>
    <definedName name="w12hh">[11]Data2!$E$21:$N$31</definedName>
    <definedName name="w12v">[11]Data2!$B$27:$D$31</definedName>
    <definedName name="w21h">[11]Data2!$E$33:$N$40</definedName>
    <definedName name="w21hh">[11]Data2!$E$35:$N$40</definedName>
    <definedName name="w21v">[11]Data2!$B$36:$D$40</definedName>
    <definedName name="w22h">[11]Data2!$E$33:$N$45</definedName>
    <definedName name="w22hh">[11]Data2!$E$35:$N$45</definedName>
    <definedName name="w22v">[11]Data2!$B$41:$D$45</definedName>
    <definedName name="W27A_9100">[4]LIST!$B$176:$E$176</definedName>
    <definedName name="W27A_9150">[4]LIST!$B$177:$E$177</definedName>
    <definedName name="W27E_9100">[4]LIST!$B$178:$E$178</definedName>
    <definedName name="W27N11">[4]LIST!#REF!</definedName>
    <definedName name="W27N12">[4]LIST!#REF!</definedName>
    <definedName name="W27N21">[4]LIST!#REF!</definedName>
    <definedName name="w31h">[11]Data2!$E$47:$N$54</definedName>
    <definedName name="w31hh">[11]Data2!$E$49:$N$54</definedName>
    <definedName name="w31v">[11]Data2!$B$50:$D$54</definedName>
    <definedName name="w32h">[11]Data2!$E$47:$N$59</definedName>
    <definedName name="w32hh">[11]Data2!$E$49:$N$59</definedName>
    <definedName name="w32v">[11]Data2!$B$55:$D$59</definedName>
    <definedName name="w41h">[11]Data2!$E$61:$N$68</definedName>
    <definedName name="w41hh">[11]Data2!$E$63:$N$68</definedName>
    <definedName name="w41v">[11]Data2!$B$64:$D$68</definedName>
    <definedName name="W42AA_1">[4]LIST!#REF!</definedName>
    <definedName name="w42h">[11]Data2!$E$61:$N$73</definedName>
    <definedName name="w42hh">[11]Data2!$E$63:$N$73</definedName>
    <definedName name="w42v">[11]Data2!$B$69:$D$73</definedName>
    <definedName name="w51h">[11]Data2!$E$75:$N$82</definedName>
    <definedName name="w51hh">[11]Data2!$E$77:$N$82</definedName>
    <definedName name="w51v">[11]Data2!$B$78:$D$82</definedName>
    <definedName name="w52h">[11]Data2!$E$75:$N$87</definedName>
    <definedName name="w52hh">[11]Data2!$E$77:$N$87</definedName>
    <definedName name="w52v">[11]Data2!$B$83:$D$87</definedName>
    <definedName name="w61h">[11]Data2!$E$89:$P$96</definedName>
    <definedName name="w61hh">[11]Data2!$E$91:$P$96</definedName>
    <definedName name="w61v">[11]Data2!$B$92:$D$96</definedName>
    <definedName name="w62h">[11]Data2!$E$89:$P$101</definedName>
    <definedName name="w62hh">[11]Data2!$E$91:$P$101</definedName>
    <definedName name="w62v">[11]Data2!$B$97:$D$101</definedName>
    <definedName name="W99D_9100">[4]LIST!#REF!</definedName>
    <definedName name="W99R_9100">[4]LIST!#REF!</definedName>
    <definedName name="waterflow">[11]Combo!$S$1:$S$4</definedName>
    <definedName name="waterflowswitch">[11]Combo!$Q$1:$Q$5</definedName>
    <definedName name="waterlevel">[11]Combo!$T$1:$T$12</definedName>
    <definedName name="waterpress">[11]Combo!$N$1:$N$16</definedName>
    <definedName name="watertemp">[11]Combo!$A$1:$A$10</definedName>
    <definedName name="watertempacc">[11]Combo!$B$1:$B$7</definedName>
    <definedName name="WEL14A602R">[4]LIST!#REF!</definedName>
    <definedName name="WEL14A603R">[4]LIST!#REF!</definedName>
    <definedName name="WEL17A601R">[4]LIST!#REF!</definedName>
    <definedName name="wrn.REPORTS." hidden="1">{"RPTBAL",#N/A,FALSE,"00";"RPTCFLOW",#N/A,FALSE,"00";"RPTINC",#N/A,FALSE,"00";"RPTINVEST",#N/A,FALSE,"00";"RPTMEI",#N/A,FALSE,"00";"RPTMISC",#N/A,FALSE,"00";"RPTORD",#N/A,FALSE,"00";"RPTOVHD",#N/A,FALSE,"00";"RPTPPE",#N/A,FALSE,"00";"RPTYEWCAP",#N/A,FALSE,"00"}</definedName>
    <definedName name="XP_9102_8004">[4]LIST!#REF!</definedName>
    <definedName name="XP_9103_8004">[4]LIST!#REF!</definedName>
    <definedName name="XP_9104_8004">[4]LIST!#REF!</definedName>
    <definedName name="XP_9105_8004">[4]LIST!#REF!</definedName>
    <definedName name="XP_9106_8004">[4]LIST!#REF!</definedName>
    <definedName name="xrmacc1">[11]Combo!$DB$1:$DB$13</definedName>
    <definedName name="xrmacc2">[11]Combo!$DC$1:$DC$2</definedName>
    <definedName name="XT_9100_8004">[4]LIST!#REF!</definedName>
    <definedName name="XTM_VWT">[4]LIST!$B$200:$E$200</definedName>
    <definedName name="XTN_VWT">[4]LIST!$B$201:$E$201</definedName>
    <definedName name="Y_121">[4]LIST!$B$202:$E$202</definedName>
    <definedName name="Y_122">[4]LIST!$B$203:$E$203</definedName>
    <definedName name="Y_221">[4]LIST!$B$204:$E$204</definedName>
    <definedName name="Y_222">[4]LIST!$B$205:$E$205</definedName>
    <definedName name="Y_251">[4]LIST!$B$206:$E$206</definedName>
    <definedName name="Y_252">[4]LIST!$B$207:$E$207</definedName>
    <definedName name="Y62HKL_40">[4]LIST!$B$208:$E$208</definedName>
    <definedName name="YEN">'[1]#REF!'!$BB$3</definedName>
    <definedName name="값">'[1]#REF!'!#REF!</definedName>
    <definedName name="背景音乐" hidden="1">{"RPTBAL",#N/A,FALSE,"00";"RPTCFLOW",#N/A,FALSE,"00";"RPTINC",#N/A,FALSE,"00";"RPTINVEST",#N/A,FALSE,"00";"RPTMEI",#N/A,FALSE,"00";"RPTMISC",#N/A,FALSE,"00";"RPTORD",#N/A,FALSE,"00";"RPTOVHD",#N/A,FALSE,"00";"RPTPPE",#N/A,FALSE,"00";"RPTYEWCAP",#N/A,FALSE,"00"}</definedName>
    <definedName name="标书DDC">'[2]#REF!'!$N$1:$N$65536</definedName>
    <definedName name="标书DDC数量">'[2]#REF!'!$O$1:$O$65536</definedName>
    <definedName name="标书传感器">'[2]#REF!'!$L$2:$L$572</definedName>
    <definedName name="标书传感器数量">'[2]#REF!'!$M$2:$M$589</definedName>
    <definedName name="补充传感器">'[2]#REF!'!$L$2:$L$154</definedName>
    <definedName name="补充传感器数量">'[2]#REF!'!$M$2:$M$178</definedName>
    <definedName name="单价101">[22]土建工程综合单价表!#REF!</definedName>
    <definedName name="单价102">[22]土建工程综合单价表!#REF!</definedName>
    <definedName name="单价103">[22]土建工程综合单价表!#REF!</definedName>
    <definedName name="单价104">[22]土建工程综合单价表!#REF!</definedName>
    <definedName name="单价105">[22]土建工程综合单价表!#REF!</definedName>
    <definedName name="单价106">[22]土建工程综合单价表!#REF!</definedName>
    <definedName name="单价107">[22]土建工程综合单价表!#REF!</definedName>
    <definedName name="单价108">[22]土建工程综合单价表!#REF!</definedName>
    <definedName name="单价109">[22]土建工程综合单价表!#REF!</definedName>
    <definedName name="单价2001">[22]土建工程综合单价表!#REF!</definedName>
    <definedName name="单价2002">[22]土建工程综合单价表!#REF!</definedName>
    <definedName name="单价2003">[22]土建工程综合单价表!#REF!</definedName>
    <definedName name="单价2004">[22]土建工程综合单价表!#REF!</definedName>
    <definedName name="单价2005">[22]土建工程综合单价表!#REF!</definedName>
    <definedName name="单价20050">[22]土建工程综合单价表!#REF!</definedName>
    <definedName name="单价2006">[22]土建工程综合单价表!#REF!</definedName>
    <definedName name="单价2007">[22]土建工程综合单价表!#REF!</definedName>
    <definedName name="单价2008">[22]土建工程综合单价表!#REF!</definedName>
    <definedName name="单价2009">[22]土建工程综合单价表!#REF!</definedName>
    <definedName name="单价201">[22]土建工程综合单价表!#REF!</definedName>
    <definedName name="单价2010">[22]土建工程综合单价表!#REF!</definedName>
    <definedName name="单价2011">[22]土建工程综合单价表!#REF!</definedName>
    <definedName name="单价2012">[22]土建工程综合单价表!#REF!</definedName>
    <definedName name="单价2013">[22]土建工程综合单价表!#REF!</definedName>
    <definedName name="单价2014">[22]土建工程综合单价表!#REF!</definedName>
    <definedName name="单价2015">[22]土建工程综合单价表!#REF!</definedName>
    <definedName name="单价2016">[22]土建工程综合单价表!#REF!</definedName>
    <definedName name="单价2017">[22]土建工程综合单价表!#REF!</definedName>
    <definedName name="单价2018">[22]土建工程综合单价表!#REF!</definedName>
    <definedName name="单价2019">[22]土建工程综合单价表!#REF!</definedName>
    <definedName name="单价202">[22]土建工程综合单价表!#REF!</definedName>
    <definedName name="单价2020">[22]土建工程综合单价表!#REF!</definedName>
    <definedName name="单价2021">[22]土建工程综合单价表!#REF!</definedName>
    <definedName name="单价2022">[22]土建工程综合单价表!#REF!</definedName>
    <definedName name="单价2023">[22]土建工程综合单价表!#REF!</definedName>
    <definedName name="单价2024">[22]土建工程综合单价表!#REF!</definedName>
    <definedName name="单价2025">[22]土建工程综合单价表!#REF!</definedName>
    <definedName name="单价2026">[22]土建工程综合单价表!#REF!</definedName>
    <definedName name="单价2027">[22]土建工程综合单价表!#REF!</definedName>
    <definedName name="单价2028">[22]土建工程综合单价表!#REF!</definedName>
    <definedName name="单价2029">[22]土建工程综合单价表!#REF!</definedName>
    <definedName name="单价203">[22]土建工程综合单价表!#REF!</definedName>
    <definedName name="单价2030">[22]土建工程综合单价表!#REF!</definedName>
    <definedName name="单价2031">[22]土建工程综合单价表!#REF!</definedName>
    <definedName name="单价2032">[22]土建工程综合单价表!#REF!</definedName>
    <definedName name="单价2033">[22]土建工程综合单价表!#REF!</definedName>
    <definedName name="单价2034">[22]土建工程综合单价表!#REF!</definedName>
    <definedName name="单价2035">[22]土建工程综合单价表!#REF!</definedName>
    <definedName name="单价2036">[22]土建工程综合单价表!#REF!</definedName>
    <definedName name="单价2037">[22]土建工程综合单价表!#REF!</definedName>
    <definedName name="单价2038">[22]土建工程综合单价表!#REF!</definedName>
    <definedName name="单价2039">[22]土建工程综合单价表!#REF!</definedName>
    <definedName name="单价204">[22]土建工程综合单价表!#REF!</definedName>
    <definedName name="单价2040">[22]土建工程综合单价表!#REF!</definedName>
    <definedName name="单价2041">[22]土建工程综合单价表!#REF!</definedName>
    <definedName name="单价205">[22]土建工程综合单价表!#REF!</definedName>
    <definedName name="单价2050">[22]土建工程综合单价表!#REF!</definedName>
    <definedName name="单价206">[22]土建工程综合单价表!#REF!</definedName>
    <definedName name="单价207">[22]土建工程综合单价表!#REF!</definedName>
    <definedName name="单价208">[22]土建工程综合单价表!#REF!</definedName>
    <definedName name="单价209">[22]土建工程综合单价表!#REF!</definedName>
    <definedName name="单价210">[22]土建工程综合单价表!#REF!</definedName>
    <definedName name="单价211">[22]土建工程综合单价表!#REF!</definedName>
    <definedName name="单价212">[22]土建工程综合单价表!#REF!</definedName>
    <definedName name="单价213">[22]土建工程综合单价表!#REF!</definedName>
    <definedName name="单价214">[22]土建工程综合单价表!#REF!</definedName>
    <definedName name="单价215">[22]土建工程综合单价表!#REF!</definedName>
    <definedName name="单价216">[22]土建工程综合单价表!#REF!</definedName>
    <definedName name="单价217">[22]土建工程综合单价表!#REF!</definedName>
    <definedName name="单价2171">[22]土建工程综合单价表!#REF!</definedName>
    <definedName name="单价218">[22]土建工程综合单价表!#REF!</definedName>
    <definedName name="单价219">[22]土建工程综合单价表!#REF!</definedName>
    <definedName name="单价220">[22]土建工程综合单价表!#REF!</definedName>
    <definedName name="单价221">[22]土建工程综合单价表!#REF!</definedName>
    <definedName name="单价222">[22]土建工程综合单价表!#REF!</definedName>
    <definedName name="单价223">[22]土建工程综合单价表!#REF!</definedName>
    <definedName name="单价224">[22]土建工程综合单价表!#REF!</definedName>
    <definedName name="单价225">[22]土建工程综合单价表!#REF!</definedName>
    <definedName name="单价226">[22]土建工程综合单价表!#REF!</definedName>
    <definedName name="单价227">[22]土建工程综合单价表!#REF!</definedName>
    <definedName name="单价228">[22]土建工程综合单价表!#REF!</definedName>
    <definedName name="单价229">[22]土建工程综合单价表!#REF!</definedName>
    <definedName name="单价230">[22]土建工程综合单价表!#REF!</definedName>
    <definedName name="单价231">[22]土建工程综合单价表!#REF!</definedName>
    <definedName name="单价234">[22]土建工程综合单价表!#REF!</definedName>
    <definedName name="单价235">[22]土建工程综合单价表!#REF!</definedName>
    <definedName name="单价236">[22]土建工程综合单价表!#REF!</definedName>
    <definedName name="单价237">[22]土建工程综合单价表!#REF!</definedName>
    <definedName name="单价238">[22]土建工程综合单价表!#REF!</definedName>
    <definedName name="单价239">[22]土建工程综合单价表!#REF!</definedName>
    <definedName name="单价2391">[22]土建工程综合单价表!#REF!</definedName>
    <definedName name="单价240">[22]土建工程综合单价表!#REF!</definedName>
    <definedName name="单价241">[22]土建工程综合单价表!#REF!</definedName>
    <definedName name="单价242">[22]土建工程综合单价表!#REF!</definedName>
    <definedName name="单价243">[22]土建工程综合单价表!#REF!</definedName>
    <definedName name="单价244">[22]土建工程综合单价表!#REF!</definedName>
    <definedName name="单价245">[22]土建工程综合单价表!#REF!</definedName>
    <definedName name="单价246">[22]土建工程综合单价表!#REF!</definedName>
    <definedName name="单价247">[22]土建工程综合单价表!#REF!</definedName>
    <definedName name="单价248">[22]土建工程综合单价表!#REF!</definedName>
    <definedName name="单价249">[22]土建工程综合单价表!#REF!</definedName>
    <definedName name="单价250">[22]土建工程综合单价表!#REF!</definedName>
    <definedName name="单价251">[22]土建工程综合单价表!#REF!</definedName>
    <definedName name="单价254">[22]土建工程综合单价表!#REF!</definedName>
    <definedName name="单价255">[22]土建工程综合单价表!#REF!</definedName>
    <definedName name="单价256">[22]土建工程综合单价表!#REF!</definedName>
    <definedName name="单价257">[22]土建工程综合单价表!#REF!</definedName>
    <definedName name="单价258">[22]土建工程综合单价表!#REF!</definedName>
    <definedName name="单价259">[22]土建工程综合单价表!#REF!</definedName>
    <definedName name="单价281">[22]土建工程综合单价表!#REF!</definedName>
    <definedName name="单价282">[22]土建工程综合单价表!#REF!</definedName>
    <definedName name="单价283">[22]土建工程综合单价表!#REF!</definedName>
    <definedName name="单价284">[22]土建工程综合单价表!#REF!</definedName>
    <definedName name="单价285">[22]土建工程综合单价表!#REF!</definedName>
    <definedName name="单价286">[22]土建工程综合单价表!#REF!</definedName>
    <definedName name="单价287">[22]土建工程综合单价表!#REF!</definedName>
    <definedName name="单价301">[22]土建工程综合单价表!#REF!</definedName>
    <definedName name="单价302">[22]土建工程综合单价表!#REF!</definedName>
    <definedName name="单价303">[22]土建工程综合单价表!#REF!</definedName>
    <definedName name="单价304">[22]土建工程综合单价表!#REF!</definedName>
    <definedName name="单价305">[22]土建工程综合单价表!#REF!</definedName>
    <definedName name="单价306">[22]土建工程综合单价表!#REF!</definedName>
    <definedName name="单价307">[22]土建工程综合单价表!#REF!</definedName>
    <definedName name="单价308">[22]土建工程综合单价表!#REF!</definedName>
    <definedName name="单价309">[22]土建工程综合单价表!#REF!</definedName>
    <definedName name="单价310">[22]土建工程综合单价表!#REF!</definedName>
    <definedName name="单价311">[22]土建工程综合单价表!#REF!</definedName>
    <definedName name="单价312">[22]土建工程综合单价表!#REF!</definedName>
    <definedName name="单价313">[22]土建工程综合单价表!#REF!</definedName>
    <definedName name="单价314">[22]土建工程综合单价表!#REF!</definedName>
    <definedName name="单价315">[22]土建工程综合单价表!#REF!</definedName>
    <definedName name="单价401">[22]土建工程综合单价表!#REF!</definedName>
    <definedName name="单价501">[22]土建工程综合单价表!#REF!</definedName>
    <definedName name="单价502">[22]土建工程综合单价表!#REF!</definedName>
    <definedName name="单价503">[22]土建工程综合单价表!#REF!</definedName>
    <definedName name="单价504">[22]土建工程综合单价表!#REF!</definedName>
    <definedName name="单价505">[22]土建工程综合单价表!#REF!</definedName>
    <definedName name="单价506">[22]土建工程综合单价表!#REF!</definedName>
    <definedName name="单价507">[22]土建工程综合单价表!#REF!</definedName>
    <definedName name="单价508">[22]土建工程综合单价表!#REF!</definedName>
    <definedName name="单价509">[22]土建工程综合单价表!#REF!</definedName>
    <definedName name="单价510">[22]土建工程综合单价表!#REF!</definedName>
    <definedName name="单价511">[22]土建工程综合单价表!#REF!</definedName>
    <definedName name="单价601">[22]土建工程综合单价表!#REF!</definedName>
    <definedName name="单价602">[22]土建工程综合单价表!#REF!</definedName>
    <definedName name="单价603">[22]土建工程综合单价表!#REF!</definedName>
    <definedName name="单价606">[22]土建工程综合单价表!#REF!</definedName>
    <definedName name="单价607">[22]土建工程综合单价表!#REF!</definedName>
    <definedName name="单价608">[22]土建工程综合单价表!#REF!</definedName>
    <definedName name="单价609">[22]土建工程综合单价表!#REF!</definedName>
    <definedName name="单价610">[22]土建工程综合单价表!#REF!</definedName>
    <definedName name="单价611">[22]土建工程综合单价表!#REF!</definedName>
    <definedName name="单价612">[22]土建工程综合单价表!#REF!</definedName>
    <definedName name="单价613">[22]土建工程综合单价表!#REF!</definedName>
    <definedName name="单价614">[22]土建工程综合单价表!#REF!</definedName>
    <definedName name="单价615">[22]土建工程综合单价表!#REF!</definedName>
    <definedName name="单价616">[22]土建工程综合单价表!#REF!</definedName>
    <definedName name="单价621">[22]土建工程综合单价表!#REF!</definedName>
    <definedName name="单价622">[22]土建工程综合单价表!#REF!</definedName>
    <definedName name="单价623">[22]土建工程综合单价表!#REF!</definedName>
    <definedName name="单价631">[22]土建工程综合单价表!#REF!</definedName>
    <definedName name="单价632">[22]土建工程综合单价表!#REF!</definedName>
    <definedName name="单价633">[22]土建工程综合单价表!#REF!</definedName>
    <definedName name="单价634">[22]土建工程综合单价表!#REF!</definedName>
    <definedName name="单价635">[22]土建工程综合单价表!#REF!</definedName>
    <definedName name="单价636">[22]土建工程综合单价表!#REF!</definedName>
    <definedName name="单价637">[22]土建工程综合单价表!#REF!</definedName>
    <definedName name="单价638">[22]土建工程综合单价表!#REF!</definedName>
    <definedName name="单价639">[22]土建工程综合单价表!#REF!</definedName>
    <definedName name="单价645">[22]土建工程综合单价表!#REF!</definedName>
    <definedName name="单价646">[22]土建工程综合单价表!#REF!</definedName>
    <definedName name="单价647">[22]土建工程综合单价表!#REF!</definedName>
    <definedName name="单价648">[22]土建工程综合单价表!#REF!</definedName>
    <definedName name="单价649">[22]土建工程综合单价表!#REF!</definedName>
    <definedName name="单价661">[22]土建工程综合单价表!#REF!</definedName>
    <definedName name="单价662">[22]土建工程综合单价表!#REF!</definedName>
    <definedName name="单价663">[22]土建工程综合单价表!#REF!</definedName>
    <definedName name="单价664">[22]土建工程综合单价表!#REF!</definedName>
    <definedName name="单价665">[22]土建工程综合单价表!#REF!</definedName>
    <definedName name="单价666">[22]土建工程综合单价表!#REF!</definedName>
    <definedName name="单价701">[22]土建工程综合单价表!#REF!</definedName>
    <definedName name="单价703">[22]土建工程综合单价表!#REF!</definedName>
    <definedName name="单价704">[22]土建工程综合单价表!#REF!</definedName>
    <definedName name="单价705">[22]土建工程综合单价表!#REF!</definedName>
    <definedName name="单价706">[22]土建工程综合单价表!#REF!</definedName>
    <definedName name="单价711">[22]土建工程综合单价表!#REF!</definedName>
    <definedName name="单价716">[22]土建工程综合单价表!#REF!</definedName>
    <definedName name="单价721">[22]土建工程综合单价表!#REF!</definedName>
    <definedName name="单价722">[22]土建工程综合单价表!#REF!</definedName>
    <definedName name="单价723">[22]土建工程综合单价表!#REF!</definedName>
    <definedName name="单价724">[22]土建工程综合单价表!#REF!</definedName>
    <definedName name="单价725">[22]土建工程综合单价表!#REF!</definedName>
    <definedName name="单价726">[22]土建工程综合单价表!#REF!</definedName>
    <definedName name="单价727">[22]土建工程综合单价表!#REF!</definedName>
    <definedName name="单价728">[22]土建工程综合单价表!#REF!</definedName>
    <definedName name="单价741">[22]土建工程综合单价表!#REF!</definedName>
    <definedName name="单价742">[22]土建工程综合单价表!#REF!</definedName>
    <definedName name="单价743">[22]土建工程综合单价表!#REF!</definedName>
    <definedName name="单价744">[22]土建工程综合单价表!#REF!</definedName>
    <definedName name="单价745">[22]土建工程综合单价表!#REF!</definedName>
    <definedName name="单价801">[22]土建工程综合单价表!#REF!</definedName>
    <definedName name="单价802">[22]土建工程综合单价表!#REF!</definedName>
    <definedName name="单价803">[22]土建工程综合单价表!#REF!</definedName>
    <definedName name="单价804">[22]土建工程综合单价表!#REF!</definedName>
    <definedName name="单价805">[22]土建工程综合单价表!#REF!</definedName>
    <definedName name="单价806">[22]土建工程综合单价表!#REF!</definedName>
    <definedName name="单价821">[22]土建工程综合单价表!#REF!</definedName>
    <definedName name="单价822">[22]土建工程综合单价表!#REF!</definedName>
    <definedName name="单价823">[22]土建工程综合单价表!#REF!</definedName>
    <definedName name="单价824">[22]土建工程综合单价表!#REF!</definedName>
    <definedName name="单价825">[22]土建工程综合单价表!#REF!</definedName>
    <definedName name="单价826">[22]土建工程综合单价表!#REF!</definedName>
    <definedName name="单价827">[22]土建工程综合单价表!#REF!</definedName>
    <definedName name="单价828">[22]土建工程综合单价表!#REF!</definedName>
    <definedName name="单价829">[22]土建工程综合单价表!#REF!</definedName>
    <definedName name="的">'[8]#REF!'!#REF!</definedName>
    <definedName name="点表" hidden="1">'[2]#REF!'!$A$6:$U$770</definedName>
    <definedName name="电视">'[6]#REF!'!#REF!</definedName>
    <definedName name="丁丁">'[8]#REF!'!#REF!</definedName>
    <definedName name="就电视">[21]확정실적!#REF!</definedName>
    <definedName name="달러">'[1]#REF!'!$AI$1</definedName>
    <definedName name="도입비">'[1]#REF!'!$AI$3</definedName>
    <definedName name="事实上">[21]확정실적!#REF!</definedName>
    <definedName name="是" hidden="1">'[5]#REF!'!#REF!</definedName>
    <definedName name="是额外">[4]LIST!#REF!</definedName>
    <definedName name="土建10001">[22]土建工程综合单价表!#REF!</definedName>
    <definedName name="土建10002">[22]土建工程综合单价表!#REF!</definedName>
    <definedName name="土建10003">[22]土建工程综合单价表!#REF!</definedName>
    <definedName name="土建10004">[22]土建工程综合单价表!#REF!</definedName>
    <definedName name="土建10005">[22]土建工程综合单价表!#REF!</definedName>
    <definedName name="土建10006">[22]土建工程综合单价表!#REF!</definedName>
    <definedName name="土建10007">[22]土建工程综合单价表!#REF!</definedName>
    <definedName name="土建10008">[22]土建工程综合单价表!#REF!</definedName>
    <definedName name="土建10009">[22]土建工程综合单价表!#REF!</definedName>
    <definedName name="土建10010">[22]土建工程综合单价表!#REF!</definedName>
    <definedName name="土建10011">[22]土建工程综合单价表!#REF!</definedName>
    <definedName name="土建2046.">[22]土建工程综合单价组价明细表!#REF!</definedName>
    <definedName name="土建21001">[22]土建工程综合单价表!#REF!</definedName>
    <definedName name="土建21002">[22]土建工程综合单价表!#REF!</definedName>
    <definedName name="土建21003">[22]土建工程综合单价表!#REF!</definedName>
    <definedName name="土建21004">[22]土建工程综合单价表!#REF!</definedName>
    <definedName name="土建21005">[22]土建工程综合单价表!#REF!</definedName>
    <definedName name="土建21006">[22]土建工程综合单价表!#REF!</definedName>
    <definedName name="土建21007">[22]土建工程综合单价表!#REF!</definedName>
    <definedName name="土建21008">[22]土建工程综合单价表!#REF!</definedName>
    <definedName name="土建21009">[22]土建工程综合单价表!#REF!</definedName>
    <definedName name="土建21010">[22]土建工程综合单价表!#REF!</definedName>
    <definedName name="土建21011">[22]土建工程综合单价表!#REF!</definedName>
    <definedName name="土建21012">[22]土建工程综合单价表!#REF!</definedName>
    <definedName name="土建21013">[22]土建工程综合单价表!#REF!</definedName>
    <definedName name="土建21014">[22]土建工程综合单价表!#REF!</definedName>
    <definedName name="土建21015">[22]土建工程综合单价表!#REF!</definedName>
    <definedName name="土建21016">[22]土建工程综合单价表!#REF!</definedName>
    <definedName name="土建21017">[22]土建工程综合单价表!#REF!</definedName>
    <definedName name="土建21018">[22]土建工程综合单价表!#REF!</definedName>
    <definedName name="土建21019">[22]土建工程综合单价表!#REF!</definedName>
    <definedName name="土建21020">[22]土建工程综合单价表!#REF!</definedName>
    <definedName name="土建21021">[22]土建工程综合单价表!#REF!</definedName>
    <definedName name="土建21022">[22]土建工程综合单价表!#REF!</definedName>
    <definedName name="土建21023">[22]土建工程综合单价表!#REF!</definedName>
    <definedName name="土建21024">[22]土建工程综合单价表!#REF!</definedName>
    <definedName name="土建21025">[22]土建工程综合单价表!#REF!</definedName>
    <definedName name="土建21026">[22]土建工程综合单价表!#REF!</definedName>
    <definedName name="土建21027">[22]土建工程综合单价表!#REF!</definedName>
    <definedName name="土建21028">[22]土建工程综合单价表!#REF!</definedName>
    <definedName name="土建21029">[22]土建工程综合单价表!#REF!</definedName>
    <definedName name="土建21030">[22]土建工程综合单价表!#REF!</definedName>
    <definedName name="土建21031">[22]土建工程综合单价表!#REF!</definedName>
    <definedName name="土建21032">[22]土建工程综合单价表!#REF!</definedName>
    <definedName name="土建21033">[22]土建工程综合单价表!#REF!</definedName>
    <definedName name="土建21034">[22]土建工程综合单价表!#REF!</definedName>
    <definedName name="土建21035">[22]土建工程综合单价表!#REF!</definedName>
    <definedName name="土建21036">[22]土建工程综合单价表!#REF!</definedName>
    <definedName name="土建21037">[22]土建工程综合单价表!#REF!</definedName>
    <definedName name="土建21038">[22]土建工程综合单价表!#REF!</definedName>
    <definedName name="土建21039">[22]土建工程综合单价表!#REF!</definedName>
    <definedName name="土建21040">[22]土建工程综合单价表!#REF!</definedName>
    <definedName name="土建21041">[22]土建工程综合单价表!#REF!</definedName>
    <definedName name="土建21042">[22]土建工程综合单价表!#REF!</definedName>
    <definedName name="土建21043">[22]土建工程综合单价表!#REF!</definedName>
    <definedName name="土建21044">[22]土建工程综合单价表!#REF!</definedName>
    <definedName name="土建21045">[22]土建工程综合单价表!#REF!</definedName>
    <definedName name="土建21046">[22]土建工程综合单价表!#REF!</definedName>
    <definedName name="土建21047">[22]土建工程综合单价表!#REF!</definedName>
    <definedName name="土建21048">[22]土建工程综合单价表!#REF!</definedName>
    <definedName name="土建21049">[22]土建工程综合单价表!#REF!</definedName>
    <definedName name="土建21050">[22]土建工程综合单价表!#REF!</definedName>
    <definedName name="土建21051">[22]土建工程综合单价表!#REF!</definedName>
    <definedName name="土建21052">[22]土建工程综合单价表!#REF!</definedName>
    <definedName name="土建21053">[22]土建工程综合单价表!#REF!</definedName>
    <definedName name="土建21054">[22]土建工程综合单价表!#REF!</definedName>
    <definedName name="土建21055">[22]土建工程综合单价表!#REF!</definedName>
    <definedName name="土建21056">[22]土建工程综合单价表!#REF!</definedName>
    <definedName name="土建21057">[22]土建工程综合单价表!#REF!</definedName>
    <definedName name="土建21058">[22]土建工程综合单价表!#REF!</definedName>
    <definedName name="土建21059">[22]土建工程综合单价表!#REF!</definedName>
    <definedName name="土建21060">[22]土建工程综合单价表!#REF!</definedName>
    <definedName name="土建21061">[22]土建工程综合单价表!#REF!</definedName>
    <definedName name="土建21062">[22]土建工程综合单价表!#REF!</definedName>
    <definedName name="土建21063">[22]土建工程综合单价表!#REF!</definedName>
    <definedName name="土建21064">[22]土建工程综合单价表!#REF!</definedName>
    <definedName name="土建21065">[22]土建工程综合单价表!#REF!</definedName>
    <definedName name="土建21066">[22]土建工程综合单价表!#REF!</definedName>
    <definedName name="土建21067">[22]土建工程综合单价表!#REF!</definedName>
    <definedName name="土建21068">[22]土建工程综合单价表!#REF!</definedName>
    <definedName name="土建21069">[22]土建工程综合单价表!#REF!</definedName>
    <definedName name="土建21070">[22]土建工程综合单价表!#REF!</definedName>
    <definedName name="土建21071">[22]土建工程综合单价表!#REF!</definedName>
    <definedName name="土建21072">[22]土建工程综合单价表!#REF!</definedName>
    <definedName name="土建21073">[22]土建工程综合单价表!#REF!</definedName>
    <definedName name="土建21074">[22]土建工程综合单价表!#REF!</definedName>
    <definedName name="土建21075">[22]土建工程综合单价表!#REF!</definedName>
    <definedName name="土建21076">[22]土建工程综合单价表!#REF!</definedName>
    <definedName name="土建21077">[22]土建工程综合单价表!#REF!</definedName>
    <definedName name="土建21078">[22]土建工程综合单价表!#REF!</definedName>
    <definedName name="土建21079">[22]土建工程综合单价表!#REF!</definedName>
    <definedName name="土建21080">[22]土建工程综合单价表!#REF!</definedName>
    <definedName name="土建21081">[22]土建工程综合单价表!#REF!</definedName>
    <definedName name="土建21082">[22]土建工程综合单价表!#REF!</definedName>
    <definedName name="土建21083">[22]土建工程综合单价表!#REF!</definedName>
    <definedName name="土建21084">[22]土建工程综合单价表!#REF!</definedName>
    <definedName name="土建21085">[22]土建工程综合单价表!#REF!</definedName>
    <definedName name="土建21086">[22]土建工程综合单价表!#REF!</definedName>
    <definedName name="土建21087">[22]土建工程综合单价表!#REF!</definedName>
    <definedName name="土建21088">[22]土建工程综合单价表!#REF!</definedName>
    <definedName name="土建21089">[22]土建工程综合单价表!#REF!</definedName>
    <definedName name="土建21090">[22]土建工程综合单价表!#REF!</definedName>
    <definedName name="土建21091">[22]土建工程综合单价表!#REF!</definedName>
    <definedName name="土建21092">[22]土建工程综合单价表!#REF!</definedName>
    <definedName name="土建21093">[22]土建工程综合单价表!#REF!</definedName>
    <definedName name="土建21094">[22]土建工程综合单价表!#REF!</definedName>
    <definedName name="土建21095">[22]土建工程综合单价表!#REF!</definedName>
    <definedName name="土建21096">[22]土建工程综合单价表!#REF!</definedName>
    <definedName name="土建21097">[22]土建工程综合单价表!#REF!</definedName>
    <definedName name="土建21098">[22]土建工程综合单价表!#REF!</definedName>
    <definedName name="土建21099">[22]土建工程综合单价表!#REF!</definedName>
    <definedName name="土建21100">[22]土建工程综合单价表!#REF!</definedName>
    <definedName name="土建21101">[22]土建工程综合单价组价明细表!#REF!</definedName>
    <definedName name="土建21101.">[22]土建工程综合单价组价明细表!#REF!</definedName>
    <definedName name="土建22001">[22]土建工程综合单价表!#REF!</definedName>
    <definedName name="土建22002">[22]土建工程综合单价表!#REF!</definedName>
    <definedName name="土建22003">[22]土建工程综合单价表!#REF!</definedName>
    <definedName name="土建22004">[22]土建工程综合单价表!#REF!</definedName>
    <definedName name="土建22005">[22]土建工程综合单价表!#REF!</definedName>
    <definedName name="土建22006">[22]土建工程综合单价表!#REF!</definedName>
    <definedName name="土建22007">[22]土建工程综合单价表!#REF!</definedName>
    <definedName name="土建22008">[22]土建工程综合单价表!#REF!</definedName>
    <definedName name="土建22009">[22]土建工程综合单价表!#REF!</definedName>
    <definedName name="土建22010">[22]土建工程综合单价表!#REF!</definedName>
    <definedName name="土建23001">[22]土建工程综合单价表!#REF!</definedName>
    <definedName name="土建23002">[22]土建工程综合单价表!#REF!</definedName>
    <definedName name="土建23003">[22]土建工程综合单价表!#REF!</definedName>
    <definedName name="土建23004">[22]土建工程综合单价表!#REF!</definedName>
    <definedName name="土建23005">[22]土建工程综合单价表!#REF!</definedName>
    <definedName name="土建23006">[22]土建工程综合单价表!#REF!</definedName>
    <definedName name="土建23007">[22]土建工程综合单价表!#REF!</definedName>
    <definedName name="土建23008">[22]土建工程综合单价表!#REF!</definedName>
    <definedName name="土建23009">[22]土建工程综合单价表!#REF!</definedName>
    <definedName name="土建23010">[22]土建工程综合单价表!#REF!</definedName>
    <definedName name="土建23011">[22]土建工程综合单价表!#REF!</definedName>
    <definedName name="土建23012">[22]土建工程综合单价表!#REF!</definedName>
    <definedName name="土建23013">[22]土建工程综合单价表!#REF!</definedName>
    <definedName name="土建23014">[22]土建工程综合单价表!#REF!</definedName>
    <definedName name="土建23015">[22]土建工程综合单价表!#REF!</definedName>
    <definedName name="土建23016">[22]土建工程综合单价表!#REF!</definedName>
    <definedName name="土建23017">[22]土建工程综合单价表!#REF!</definedName>
    <definedName name="土建23018">[22]土建工程综合单价表!#REF!</definedName>
    <definedName name="土建23019">[22]土建工程综合单价表!#REF!</definedName>
    <definedName name="土建23020">[22]土建工程综合单价表!#REF!</definedName>
    <definedName name="土建23021">[22]土建工程综合单价表!#REF!</definedName>
    <definedName name="土建23022">[22]土建工程综合单价表!#REF!</definedName>
    <definedName name="土建23023">[22]土建工程综合单价表!#REF!</definedName>
    <definedName name="土建23024">[22]土建工程综合单价表!#REF!</definedName>
    <definedName name="土建23025">[22]土建工程综合单价表!#REF!</definedName>
    <definedName name="土建23026">[22]土建工程综合单价表!#REF!</definedName>
    <definedName name="土建23027">[22]土建工程综合单价表!#REF!</definedName>
    <definedName name="土建23028">[22]土建工程综合单价表!#REF!</definedName>
    <definedName name="土建23029">[22]土建工程综合单价表!#REF!</definedName>
    <definedName name="土建23030">[22]土建工程综合单价表!#REF!</definedName>
    <definedName name="土建23031">[22]土建工程综合单价表!#REF!</definedName>
    <definedName name="土建23032">[22]土建工程综合单价表!#REF!</definedName>
    <definedName name="土建23033">[22]土建工程综合单价表!#REF!</definedName>
    <definedName name="土建23034">[22]土建工程综合单价表!#REF!</definedName>
    <definedName name="土建23035">[22]土建工程综合单价表!#REF!</definedName>
    <definedName name="土建23036">[22]土建工程综合单价表!#REF!</definedName>
    <definedName name="土建23037">[22]土建工程综合单价表!#REF!</definedName>
    <definedName name="土建23038">[22]土建工程综合单价表!#REF!</definedName>
    <definedName name="土建23039">[22]土建工程综合单价表!#REF!</definedName>
    <definedName name="土建23040">[22]土建工程综合单价表!#REF!</definedName>
    <definedName name="土建23041">[22]土建工程综合单价表!#REF!</definedName>
    <definedName name="土建23042">[22]土建工程综合单价表!#REF!</definedName>
    <definedName name="土建23043">[22]土建工程综合单价组价明细表!#REF!</definedName>
    <definedName name="土建23043.">[22]土建工程综合单价表!#REF!</definedName>
    <definedName name="土建23043。">[22]土建工程综合单价组价明细表!#REF!</definedName>
    <definedName name="土建23044">[22]土建工程综合单价组价明细表!#REF!</definedName>
    <definedName name="土建23044.">[22]土建工程综合单价表!#REF!</definedName>
    <definedName name="土建23045">[22]土建工程综合单价组价明细表!#REF!</definedName>
    <definedName name="土建23045.">[22]土建工程综合单价表!#REF!</definedName>
    <definedName name="土建23046">[22]土建工程综合单价组价明细表!#REF!</definedName>
    <definedName name="土建23046.">[22]土建工程综合单价表!#REF!</definedName>
    <definedName name="土建23047">[22]土建工程综合单价组价明细表!#REF!</definedName>
    <definedName name="土建23047.">[22]土建工程综合单价表!#REF!</definedName>
    <definedName name="土建23048">[22]土建工程综合单价组价明细表!#REF!</definedName>
    <definedName name="土建23048.">[22]土建工程综合单价表!#REF!</definedName>
    <definedName name="土建23049">[22]土建工程综合单价组价明细表!#REF!</definedName>
    <definedName name="土建23049.">[22]土建工程综合单价表!#REF!</definedName>
    <definedName name="土建23050">[22]土建工程综合单价组价明细表!#REF!</definedName>
    <definedName name="土建23050.">[22]土建工程综合单价表!#REF!</definedName>
    <definedName name="土建23051">[22]土建工程综合单价组价明细表!#REF!</definedName>
    <definedName name="土建23051.">[22]土建工程综合单价表!#REF!</definedName>
    <definedName name="土建23052">[22]土建工程综合单价组价明细表!#REF!</definedName>
    <definedName name="土建23052.">[22]土建工程综合单价表!#REF!</definedName>
    <definedName name="土建30001">[22]土建工程综合单价表!#REF!</definedName>
    <definedName name="土建30002">[22]土建工程综合单价表!#REF!</definedName>
    <definedName name="土建30003">[22]土建工程综合单价表!#REF!</definedName>
    <definedName name="土建30004">[22]土建工程综合单价表!#REF!</definedName>
    <definedName name="土建30005">[22]土建工程综合单价表!#REF!</definedName>
    <definedName name="土建30006">[22]土建工程综合单价表!#REF!</definedName>
    <definedName name="土建30007">[22]土建工程综合单价表!#REF!</definedName>
    <definedName name="土建30008">[22]土建工程综合单价表!#REF!</definedName>
    <definedName name="土建30009">[22]土建工程综合单价表!#REF!</definedName>
    <definedName name="土建30010">[22]土建工程综合单价表!#REF!</definedName>
    <definedName name="土建30011">[22]土建工程综合单价表!#REF!</definedName>
    <definedName name="土建30012">[22]土建工程综合单价表!#REF!</definedName>
    <definedName name="土建30013">[22]土建工程综合单价表!#REF!</definedName>
    <definedName name="土建30014">[22]土建工程综合单价表!#REF!</definedName>
    <definedName name="土建30015">[22]土建工程综合单价表!#REF!</definedName>
    <definedName name="土建30016">[22]土建工程综合单价表!#REF!</definedName>
    <definedName name="土建30017">[22]土建工程综合单价表!#REF!</definedName>
    <definedName name="土建30018">[22]土建工程综合单价表!#REF!</definedName>
    <definedName name="土建30019">[22]土建工程综合单价表!#REF!</definedName>
    <definedName name="土建30020">[22]土建工程综合单价表!#REF!</definedName>
    <definedName name="土建30021">[22]土建工程综合单价表!#REF!</definedName>
    <definedName name="土建30022">[22]土建工程综合单价表!#REF!</definedName>
    <definedName name="土建30023">[22]土建工程综合单价表!#REF!</definedName>
    <definedName name="土建30024">[22]土建工程综合单价表!#REF!</definedName>
    <definedName name="土建30025">[22]土建工程综合单价表!#REF!</definedName>
    <definedName name="土建30026">[22]土建工程综合单价表!#REF!</definedName>
    <definedName name="土建30027">[22]土建工程综合单价表!#REF!</definedName>
    <definedName name="土建30028">[22]土建工程综合单价表!#REF!</definedName>
    <definedName name="土建30029">[22]土建工程综合单价表!#REF!</definedName>
    <definedName name="土建40001">[22]土建工程综合单价表!#REF!</definedName>
    <definedName name="土建50001">[22]土建工程综合单价表!#REF!</definedName>
    <definedName name="土建50002">[22]土建工程综合单价表!#REF!</definedName>
    <definedName name="土建50003">[22]土建工程综合单价表!#REF!</definedName>
    <definedName name="土建50004">[22]土建工程综合单价表!#REF!</definedName>
    <definedName name="土建50005">[22]土建工程综合单价表!#REF!</definedName>
    <definedName name="土建50006">[22]土建工程综合单价表!#REF!</definedName>
    <definedName name="土建50007">[22]土建工程综合单价表!#REF!</definedName>
    <definedName name="土建50008">[22]土建工程综合单价表!#REF!</definedName>
    <definedName name="土建50009">[22]土建工程综合单价表!#REF!</definedName>
    <definedName name="土建50010">[22]土建工程综合单价表!#REF!</definedName>
    <definedName name="土建50010.">[22]土建工程综合单价表!#REF!</definedName>
    <definedName name="土建50011">[22]土建工程综合单价表!#REF!</definedName>
    <definedName name="土建50012">[22]土建工程综合单价表!#REF!</definedName>
    <definedName name="土建50013">[22]土建工程综合单价表!#REF!</definedName>
    <definedName name="土建50014">[22]土建工程综合单价表!#REF!</definedName>
    <definedName name="土建50015">[22]土建工程综合单价表!#REF!</definedName>
    <definedName name="土建50016">[22]土建工程综合单价表!#REF!</definedName>
    <definedName name="土建5010">[22]土建工程综合单价表!#REF!</definedName>
    <definedName name="土建60001">[22]土建工程综合单价表!#REF!</definedName>
    <definedName name="土建60002">[22]土建工程综合单价表!#REF!</definedName>
    <definedName name="土建60003">[22]土建工程综合单价表!#REF!</definedName>
    <definedName name="土建60004">[22]土建工程综合单价表!#REF!</definedName>
    <definedName name="土建60005">[22]土建工程综合单价表!#REF!</definedName>
    <definedName name="土建60006">[22]土建工程综合单价表!#REF!</definedName>
    <definedName name="土建60007">[22]土建工程综合单价表!#REF!</definedName>
    <definedName name="土建60008">[22]土建工程综合单价表!#REF!</definedName>
    <definedName name="土建60009">[22]土建工程综合单价表!#REF!</definedName>
    <definedName name="土建60010">[22]土建工程综合单价表!#REF!</definedName>
    <definedName name="土建60011">[22]土建工程综合单价表!#REF!</definedName>
    <definedName name="土建60012">[22]土建工程综合单价表!#REF!</definedName>
    <definedName name="土建60013">[22]土建工程综合单价表!#REF!</definedName>
    <definedName name="土建60014">[22]土建工程综合单价表!#REF!</definedName>
    <definedName name="土建60015">[22]土建工程综合单价表!#REF!</definedName>
    <definedName name="土建60016">[22]土建工程综合单价表!#REF!</definedName>
    <definedName name="土建60017">[22]土建工程综合单价表!#REF!</definedName>
    <definedName name="土建60018">[22]土建工程综合单价表!#REF!</definedName>
    <definedName name="土建60019">[22]土建工程综合单价表!#REF!</definedName>
    <definedName name="土建60020">[22]土建工程综合单价表!#REF!</definedName>
    <definedName name="土建60021">[22]土建工程综合单价表!#REF!</definedName>
    <definedName name="土建60022">[22]土建工程综合单价表!#REF!</definedName>
    <definedName name="土建60023">[22]土建工程综合单价表!#REF!</definedName>
    <definedName name="土建60024">[22]土建工程综合单价表!#REF!</definedName>
    <definedName name="土建60025">[22]土建工程综合单价表!#REF!</definedName>
    <definedName name="土建60026">[22]土建工程综合单价表!#REF!</definedName>
    <definedName name="土建60027">[22]土建工程综合单价表!#REF!</definedName>
    <definedName name="土建60028">[22]土建工程综合单价表!#REF!</definedName>
    <definedName name="土建60029">[22]土建工程综合单价表!#REF!</definedName>
    <definedName name="土建60030">[22]土建工程综合单价表!#REF!</definedName>
    <definedName name="土建60031">[22]土建工程综合单价表!#REF!</definedName>
    <definedName name="土建60032">[22]土建工程综合单价表!#REF!</definedName>
    <definedName name="土建60033">[22]土建工程综合单价表!#REF!</definedName>
    <definedName name="土建60034">[22]土建工程综合单价表!#REF!</definedName>
    <definedName name="土建60035">[22]土建工程综合单价表!#REF!</definedName>
    <definedName name="土建60036">[22]土建工程综合单价表!#REF!</definedName>
    <definedName name="土建60037">[22]土建工程综合单价表!#REF!</definedName>
    <definedName name="土建60038">[22]土建工程综合单价表!#REF!</definedName>
    <definedName name="土建60039">[22]土建工程综合单价表!#REF!</definedName>
    <definedName name="土建60040">[22]土建工程综合单价表!#REF!</definedName>
    <definedName name="土建60041">[22]土建工程综合单价表!#REF!</definedName>
    <definedName name="土建60042">[22]土建工程综合单价表!#REF!</definedName>
    <definedName name="土建60043">[22]土建工程综合单价表!#REF!</definedName>
    <definedName name="土建60044">[22]土建工程综合单价表!#REF!</definedName>
    <definedName name="土建60045">[22]土建工程综合单价表!#REF!</definedName>
    <definedName name="土建60046">[22]土建工程综合单价表!#REF!</definedName>
    <definedName name="土建60047">[22]土建工程综合单价表!#REF!</definedName>
    <definedName name="土建60048">[22]土建工程综合单价表!#REF!</definedName>
    <definedName name="土建60049">[22]土建工程综合单价表!#REF!</definedName>
    <definedName name="土建60050">[22]土建工程综合单价表!#REF!</definedName>
    <definedName name="土建60051">[22]土建工程综合单价表!#REF!</definedName>
    <definedName name="土建60052">[22]土建工程综合单价表!#REF!</definedName>
    <definedName name="土建60053">[22]土建工程综合单价表!#REF!</definedName>
    <definedName name="土建60054">[22]土建工程综合单价表!#REF!</definedName>
    <definedName name="土建60055">[22]土建工程综合单价表!#REF!</definedName>
    <definedName name="土建60056">[22]土建工程综合单价表!#REF!</definedName>
    <definedName name="土建60057">[22]土建工程综合单价表!#REF!</definedName>
    <definedName name="土建60058">[22]土建工程综合单价表!#REF!</definedName>
    <definedName name="土建60059">[22]土建工程综合单价表!#REF!</definedName>
    <definedName name="土建60060">[22]土建工程综合单价表!#REF!</definedName>
    <definedName name="土建60061">[22]土建工程综合单价表!#REF!</definedName>
    <definedName name="土建60062">[22]土建工程综合单价表!#REF!</definedName>
    <definedName name="土建60063">[22]土建工程综合单价表!#REF!</definedName>
    <definedName name="土建60064">[22]土建工程综合单价表!#REF!</definedName>
    <definedName name="土建60065">[22]土建工程综合单价表!#REF!</definedName>
    <definedName name="土建60066">[22]土建工程综合单价表!#REF!</definedName>
    <definedName name="土建60067">[22]土建工程综合单价表!#REF!</definedName>
    <definedName name="土建60068">[22]土建工程综合单价表!#REF!</definedName>
    <definedName name="土建60069">[22]土建工程综合单价表!#REF!</definedName>
    <definedName name="土建60070">[22]土建工程综合单价表!#REF!</definedName>
    <definedName name="土建60071">[22]土建工程综合单价表!#REF!</definedName>
    <definedName name="土建60072">[22]土建工程综合单价表!#REF!</definedName>
    <definedName name="土建60073">[22]土建工程综合单价表!#REF!</definedName>
    <definedName name="土建60074">[22]土建工程综合单价表!#REF!</definedName>
    <definedName name="土建60075">[22]土建工程综合单价表!#REF!</definedName>
    <definedName name="土建60076">[22]土建工程综合单价表!#REF!</definedName>
    <definedName name="土建60077">[22]土建工程综合单价表!#REF!</definedName>
    <definedName name="土建70001">[22]土建工程综合单价表!#REF!</definedName>
    <definedName name="土建70002">[22]土建工程综合单价表!#REF!</definedName>
    <definedName name="土建70003">[22]土建工程综合单价表!#REF!</definedName>
    <definedName name="土建70004">[22]土建工程综合单价表!#REF!</definedName>
    <definedName name="土建70005">[22]土建工程综合单价表!#REF!</definedName>
    <definedName name="土建70006">[22]土建工程综合单价表!#REF!</definedName>
    <definedName name="土建70007">[22]土建工程综合单价表!#REF!</definedName>
    <definedName name="土建70008">[22]土建工程综合单价表!#REF!</definedName>
    <definedName name="土建70009">[22]土建工程综合单价表!#REF!</definedName>
    <definedName name="土建70010">[22]土建工程综合单价表!#REF!</definedName>
    <definedName name="土建70011">[22]土建工程综合单价表!#REF!</definedName>
    <definedName name="土建70012">[22]土建工程综合单价表!#REF!</definedName>
    <definedName name="土建70013">[22]土建工程综合单价表!#REF!</definedName>
    <definedName name="土建70014">[22]土建工程综合单价表!#REF!</definedName>
    <definedName name="土建70015">[22]土建工程综合单价表!#REF!</definedName>
    <definedName name="土建70016">[22]土建工程综合单价表!#REF!</definedName>
    <definedName name="土建70017">[22]土建工程综合单价表!#REF!</definedName>
    <definedName name="土建70018">[22]土建工程综合单价表!#REF!</definedName>
    <definedName name="土建70019">[22]土建工程综合单价表!#REF!</definedName>
    <definedName name="土建70020">[22]土建工程综合单价表!#REF!</definedName>
    <definedName name="土建70021">[22]土建工程综合单价表!#REF!</definedName>
    <definedName name="土建70022">[22]土建工程综合单价表!#REF!</definedName>
    <definedName name="土建70023">[22]土建工程综合单价表!#REF!</definedName>
    <definedName name="土建70024">[22]土建工程综合单价表!#REF!</definedName>
    <definedName name="土建70025">[22]土建工程综合单价表!#REF!</definedName>
    <definedName name="土建70026">[22]土建工程综合单价表!#REF!</definedName>
    <definedName name="土建70027">[22]土建工程综合单价表!#REF!</definedName>
    <definedName name="土建80001">[22]土建工程综合单价表!#REF!</definedName>
    <definedName name="土建80002">[22]土建工程综合单价表!#REF!</definedName>
    <definedName name="土建80003">[22]土建工程综合单价表!#REF!</definedName>
    <definedName name="土建80004">[22]土建工程综合单价表!#REF!</definedName>
    <definedName name="土建80005">[22]土建工程综合单价表!#REF!</definedName>
    <definedName name="土建80006">[22]土建工程综合单价表!#REF!</definedName>
    <definedName name="土建80007">[22]土建工程综合单价表!#REF!</definedName>
    <definedName name="土建80008">[22]土建工程综合单价表!#REF!</definedName>
    <definedName name="土建80009">[22]土建工程综合单价表!#REF!</definedName>
    <definedName name="土建80010">[22]土建工程综合单价表!#REF!</definedName>
    <definedName name="土建80011">[22]土建工程综合单价表!#REF!</definedName>
    <definedName name="土建80012">[22]土建工程综合单价表!#REF!</definedName>
    <definedName name="土建80013">[22]土建工程综合单价表!#REF!</definedName>
    <definedName name="土建80014">[22]土建工程综合单价表!#REF!</definedName>
    <definedName name="土建80015">[22]土建工程综合单价表!#REF!</definedName>
    <definedName name="土建80016">[22]土建工程综合单价表!#REF!</definedName>
    <definedName name="土建80017">[22]土建工程综合单价表!#REF!</definedName>
    <definedName name="问问">'[8]#REF!'!#REF!</definedName>
    <definedName name="수금율">'[1]#REF!'!#REF!</definedName>
    <definedName name="실적">'[1]#REF!'!#REF!</definedName>
    <definedName name="어음기일락율">'[1]#REF!'!#REF!</definedName>
    <definedName name="엔화">'[1]#REF!'!$AI$2</definedName>
    <definedName name="원화">'[1]#REF!'!$AI$2</definedName>
    <definedName name="计算式1">EVALUATE(#REF!)</definedName>
    <definedName name="aa">[23]C网未签协议!#REF!</definedName>
    <definedName name="_________ys1" localSheetId="0">#REF!</definedName>
    <definedName name="计算式1" localSheetId="0">EVALUATE(#REF!)</definedName>
    <definedName name="___A99999" localSheetId="0">#REF!</definedName>
    <definedName name="__A99999" localSheetId="0">#REF!</definedName>
    <definedName name="Database" localSheetId="0" hidden="1">#REF!</definedName>
    <definedName name="DATE1" localSheetId="0">#REF!</definedName>
    <definedName name="LYQ" localSheetId="0">#REF!</definedName>
    <definedName name="XMLYQ" localSheetId="0">#REF!</definedName>
    <definedName name="钢12" localSheetId="0">[24]施工参考单价报价表!#REF!</definedName>
    <definedName name="钢3" localSheetId="0">[24]施工参考单价报价表!#REF!</definedName>
    <definedName name="货物说明" localSheetId="0">#REF!</definedName>
    <definedName name="矩柱模" localSheetId="0">[24]施工参考单价报价表!#REF!</definedName>
    <definedName name="聚氨酯" localSheetId="0">[24]施工参考单价报价表!#REF!</definedName>
    <definedName name="梁模" localSheetId="0">[24]施工参考单价报价表!#REF!</definedName>
    <definedName name="零星模" localSheetId="0">[24]施工参考单价报价表!#REF!</definedName>
    <definedName name="墙200模" localSheetId="0">[24]施工参考单价报价表!#REF!</definedName>
    <definedName name="墙500模" localSheetId="0">[24]施工参考单价报价表!#REF!</definedName>
    <definedName name="人工挖土" localSheetId="0">[24]其它工作项目报价清单!#REF!</definedName>
    <definedName name="天沟" localSheetId="0">[24]施工参考单价报价表!#REF!</definedName>
    <definedName name="砼10" localSheetId="0">[24]甲指乙供材料报价表!#REF!</definedName>
    <definedName name="砼15" localSheetId="0">[24]甲指乙供材料报价表!#REF!</definedName>
    <definedName name="砼20" localSheetId="0">[24]甲指乙供材料报价表!#REF!</definedName>
    <definedName name="砼25" localSheetId="0">[24]甲指乙供材料报价表!#REF!</definedName>
    <definedName name="砼30" localSheetId="0">[24]甲指乙供材料报价表!#REF!</definedName>
    <definedName name="砼35" localSheetId="0">[24]甲指乙供材料报价表!#REF!</definedName>
    <definedName name="砼40" localSheetId="0">[24]甲指乙供材料报价表!#REF!</definedName>
    <definedName name="砼45" localSheetId="0">[24]甲指乙供材料报价表!#REF!</definedName>
    <definedName name="砼50" localSheetId="0">[24]甲指乙供材料报价表!#REF!</definedName>
    <definedName name="砼55" localSheetId="0">[24]甲指乙供材料报价表!#REF!</definedName>
    <definedName name="砼浇" localSheetId="0">[24]施工参考单价报价表!#REF!</definedName>
    <definedName name="外面砖" localSheetId="0">[24]施工参考单价报价表!#REF!</definedName>
    <definedName name="外涂" localSheetId="0">[24]施工参考单价报价表!#REF!</definedName>
    <definedName name="异柱模" localSheetId="0">[24]施工参考单价报价表!#REF!</definedName>
    <definedName name="桩模" localSheetId="0">[24]施工参考单价报价表!#REF!</definedName>
    <definedName name="_________ys1" localSheetId="1">#REF!</definedName>
    <definedName name="计算式1" localSheetId="1">EVALUATE(#REF!)</definedName>
    <definedName name="___A99999" localSheetId="1">#REF!</definedName>
    <definedName name="__A99999" localSheetId="1">#REF!</definedName>
    <definedName name="Database" localSheetId="1" hidden="1">#REF!</definedName>
    <definedName name="DATE1" localSheetId="1">#REF!</definedName>
    <definedName name="LYQ" localSheetId="1">#REF!</definedName>
    <definedName name="XMLYQ" localSheetId="1">#REF!</definedName>
    <definedName name="钢12" localSheetId="1">[24]施工参考单价报价表!#REF!</definedName>
    <definedName name="钢3" localSheetId="1">[24]施工参考单价报价表!#REF!</definedName>
    <definedName name="货物说明" localSheetId="1">#REF!</definedName>
    <definedName name="矩柱模" localSheetId="1">[24]施工参考单价报价表!#REF!</definedName>
    <definedName name="聚氨酯" localSheetId="1">[24]施工参考单价报价表!#REF!</definedName>
    <definedName name="梁模" localSheetId="1">[24]施工参考单价报价表!#REF!</definedName>
    <definedName name="零星模" localSheetId="1">[24]施工参考单价报价表!#REF!</definedName>
    <definedName name="墙200模" localSheetId="1">[24]施工参考单价报价表!#REF!</definedName>
    <definedName name="墙500模" localSheetId="1">[24]施工参考单价报价表!#REF!</definedName>
    <definedName name="人工挖土" localSheetId="1">[24]其它工作项目报价清单!#REF!</definedName>
    <definedName name="天沟" localSheetId="1">[24]施工参考单价报价表!#REF!</definedName>
    <definedName name="砼10" localSheetId="1">[24]甲指乙供材料报价表!#REF!</definedName>
    <definedName name="砼15" localSheetId="1">[24]甲指乙供材料报价表!#REF!</definedName>
    <definedName name="砼20" localSheetId="1">[24]甲指乙供材料报价表!#REF!</definedName>
    <definedName name="砼25" localSheetId="1">[24]甲指乙供材料报价表!#REF!</definedName>
    <definedName name="砼30" localSheetId="1">[24]甲指乙供材料报价表!#REF!</definedName>
    <definedName name="砼35" localSheetId="1">[24]甲指乙供材料报价表!#REF!</definedName>
    <definedName name="砼40" localSheetId="1">[24]甲指乙供材料报价表!#REF!</definedName>
    <definedName name="砼45" localSheetId="1">[24]甲指乙供材料报价表!#REF!</definedName>
    <definedName name="砼50" localSheetId="1">[24]甲指乙供材料报价表!#REF!</definedName>
    <definedName name="砼55" localSheetId="1">[24]甲指乙供材料报价表!#REF!</definedName>
    <definedName name="砼浇" localSheetId="1">[24]施工参考单价报价表!#REF!</definedName>
    <definedName name="外面砖" localSheetId="1">[24]施工参考单价报价表!#REF!</definedName>
    <definedName name="外涂" localSheetId="1">[24]施工参考单价报价表!#REF!</definedName>
    <definedName name="异柱模" localSheetId="1">[24]施工参考单价报价表!#REF!</definedName>
    <definedName name="桩模" localSheetId="1">[24]施工参考单价报价表!#REF!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I2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有两个接室外箱</t>
        </r>
      </text>
    </comment>
    <comment ref="N2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有疑问，设计画漏了？</t>
        </r>
      </text>
    </comment>
    <comment ref="G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机房里有一个</t>
        </r>
      </text>
    </comment>
  </commentList>
</comments>
</file>

<file path=xl/sharedStrings.xml><?xml version="1.0" encoding="utf-8"?>
<sst xmlns="http://schemas.openxmlformats.org/spreadsheetml/2006/main" count="818" uniqueCount="308">
  <si>
    <t>直接材料成本</t>
  </si>
  <si>
    <t>序号</t>
  </si>
  <si>
    <t>专业系统</t>
  </si>
  <si>
    <t>直接成本材料</t>
  </si>
  <si>
    <t>标段一</t>
  </si>
  <si>
    <t>1#</t>
  </si>
  <si>
    <t>3#</t>
  </si>
  <si>
    <t>8#</t>
  </si>
  <si>
    <t>9#</t>
  </si>
  <si>
    <t>室外</t>
  </si>
  <si>
    <t>标段二</t>
  </si>
  <si>
    <t>2#</t>
  </si>
  <si>
    <t>4#</t>
  </si>
  <si>
    <t>5#</t>
  </si>
  <si>
    <t>6#</t>
  </si>
  <si>
    <t>7#</t>
  </si>
  <si>
    <t>10#</t>
  </si>
  <si>
    <t>小计</t>
  </si>
  <si>
    <t>直接施工成本</t>
  </si>
  <si>
    <t>直接成本施工</t>
  </si>
  <si>
    <t>旧图纸</t>
  </si>
  <si>
    <t>产品名称</t>
  </si>
  <si>
    <t>产品规格</t>
  </si>
  <si>
    <t>产品型号</t>
  </si>
  <si>
    <t>计量单位</t>
  </si>
  <si>
    <t>标段二工程量</t>
  </si>
  <si>
    <t>标段一工程量</t>
  </si>
  <si>
    <t>总工程量</t>
  </si>
  <si>
    <t>备注</t>
  </si>
  <si>
    <t>含税单价</t>
  </si>
  <si>
    <t>含税金额</t>
  </si>
  <si>
    <t>室外2#4#5#6#7#10#</t>
  </si>
  <si>
    <t xml:space="preserve">室外1#3#8#9# </t>
  </si>
  <si>
    <t>一</t>
  </si>
  <si>
    <t>视频安防监控系统</t>
  </si>
  <si>
    <t>机柜、机架</t>
  </si>
  <si>
    <t>1.名称：12U壁装设备机柜650*600*450
2.规格参数：满足设计、招文及技术需求书的要求
3.安装：详见施工图纸</t>
  </si>
  <si>
    <t>台</t>
  </si>
  <si>
    <t>包工</t>
  </si>
  <si>
    <t>1.名称：9U壁装设备机柜500*600*450
2.规格参数：满足设计、招文及技术需求书的要求
3.安装：详见施工图纸</t>
  </si>
  <si>
    <t>4口8芯光纤盒</t>
  </si>
  <si>
    <t>1.名称：4口8芯光纤盒
2.规格参数：满配尾纤/耦合器等配件、满足设计、招文及技术需求书的要求
3.安装：详见施工图纸</t>
  </si>
  <si>
    <t>个</t>
  </si>
  <si>
    <t>跳线</t>
  </si>
  <si>
    <t>1.名称：单模光纤跳线
2.规格参数：满足设计、招文及技术需求书的要求
3.安装：详见施工图纸</t>
  </si>
  <si>
    <t>条</t>
  </si>
  <si>
    <t>SFP千兆单模光模块</t>
  </si>
  <si>
    <t>1.名称：SFP千兆单模光模块
2.规格参数：满足设计、招文及技术需求书的要求
3.安装：详见施工图纸</t>
  </si>
  <si>
    <t>交换机</t>
  </si>
  <si>
    <t>1.名称:24口POE交换机
2.规格参数：满足设计、招文及技术需求书的要求
3.安装：详见施工图纸</t>
  </si>
  <si>
    <t>配线架</t>
  </si>
  <si>
    <t>1.名称：24口六类非屏蔽配线架架（含模块）
2.规格参数：满足设计、招文及技术需求书的要求
3.安装：详见施工图纸</t>
  </si>
  <si>
    <t>1U水平理线器</t>
  </si>
  <si>
    <t>1.名称：1U水平理线器
2.规格参数：满足设计、招文及技术需求书的要求
3.安装：详见施工图纸</t>
  </si>
  <si>
    <t>1.名称：六类非屏蔽跳线
2.规格参数：满足设计、招文及技术需求书的要求
3.安装：详见施工图纸</t>
  </si>
  <si>
    <t>光纤熔接</t>
  </si>
  <si>
    <t>1.名称：光纤熔接
2.规格参数：满足设计、招文及技术需求书的要求
3.安装：详见施工图纸</t>
  </si>
  <si>
    <t>芯</t>
  </si>
  <si>
    <t>包工包料</t>
  </si>
  <si>
    <t>光纤测试</t>
  </si>
  <si>
    <t>1.名称：光纤测试
2.规格参数：满足设计、招文及技术需求书的要求
3.安装：详见施工图纸</t>
  </si>
  <si>
    <t>开关电源设备</t>
  </si>
  <si>
    <t>1.名称：监控电源 DC12V
2.规格参数：满足设计、招文及技术需求书的要求
3.安装：详见施工图纸</t>
  </si>
  <si>
    <t>监控摄像设备</t>
  </si>
  <si>
    <t>1、名称:AI半球彩色网络摄像机
2、类别:400W像素,星光红外夜视,AI识别,H.265,POE供电</t>
  </si>
  <si>
    <t>1、名称:AI彩色筒型网络摄像机
2、类别:400W像素,星光级夜视,AI识别,H.265,POE供电</t>
  </si>
  <si>
    <t>1、名称:半球彩色网络摄像机
2、类别:400W像素,星光红外夜视,H.265,POE供电</t>
  </si>
  <si>
    <t>1、名称:电梯半球彩色网络摄像机
2、类别:400W像素,星光红外夜视,H.265,电动车AI识别</t>
  </si>
  <si>
    <t>1、名称:热成像筒型网络摄像机
2、类别:400W像素,双目成像,红外夜视,H.265,POE供电</t>
  </si>
  <si>
    <t>1、名称:筒型网络摄像机
2、类别:400W像素,星光红外夜视,H.265,声光报警,POE供电</t>
  </si>
  <si>
    <t>1、名称:AI双目筒型网络摄像机
2、类别:400W像素,星光级夜视,AI识别,H.265,POE供电</t>
  </si>
  <si>
    <t>1、名称:全局带云台彩色AI网络摄像机
2、类别:400W像素,星光级夜视,AI识别,H.265</t>
  </si>
  <si>
    <t>1、名称:全球带云台彩色网络摄像机
2、类别:400W像素,星光级夜视,AI识别,H.265</t>
  </si>
  <si>
    <t>网络服务器</t>
  </si>
  <si>
    <t>1、名称:电梯无线网桥
2、类别:2.4G/5G频段传输</t>
  </si>
  <si>
    <t>对</t>
  </si>
  <si>
    <t>摄像机支架</t>
  </si>
  <si>
    <t>1、名称:摄像机支架</t>
  </si>
  <si>
    <t>1、名称:摄像机支架（球机）</t>
  </si>
  <si>
    <t>浪涌保护器</t>
  </si>
  <si>
    <t>1、名称:防雷器 二合一</t>
  </si>
  <si>
    <t>安全防范分系统调试</t>
  </si>
  <si>
    <t>1、名称:电视监控系统调试 摄像机(台)</t>
  </si>
  <si>
    <t>光缆</t>
  </si>
  <si>
    <t>1.名称：6芯单模光缆GYXTW6B1
2.规格参数：满足设计、招文及技术需求书的要求
3.安装：详见施工图纸</t>
  </si>
  <si>
    <t>超高长度，走管</t>
  </si>
  <si>
    <t>m</t>
  </si>
  <si>
    <t>超高长度，走桥架</t>
  </si>
  <si>
    <t>走管</t>
  </si>
  <si>
    <t>走桥架</t>
  </si>
  <si>
    <t>双绞线缆</t>
  </si>
  <si>
    <t>1.名称：双绞线缆UTP6
2.规格参数：满足设计、招文及技术需求书的要求
3.安装：详见施工图纸</t>
  </si>
  <si>
    <t>超高长度走管</t>
  </si>
  <si>
    <t>超高长度走桥架</t>
  </si>
  <si>
    <t>配线</t>
  </si>
  <si>
    <t>1、名称:线管内敷设
2、配线形式:电源线 
3、型号:ZR-RVV
4、规格:3*2.5mm2
5、材质:铜芯
6、配线部位:室内
7、配线线制:三相</t>
  </si>
  <si>
    <t>超高长度</t>
  </si>
  <si>
    <t>1、名称:线管内敷设
2、配线形式:电源线 
3、型号:ZR-RVV
4、规格:2*1.0mm2
5、材质:铜芯
6、配线部位:室内
7、配线线制:三相</t>
  </si>
  <si>
    <t>1、名称:线管内敷设
2、配线形式:电源线 
3、型号:ZR-RVV
4、规格:3*4mm2
5、材质:铜芯
6、配线部位:室内
7、配线线制:三相</t>
  </si>
  <si>
    <t>1、名称:线管内敷设
2、配线形式:电源线 
3、型号:ZR-RVV
4、规格:3*6mm2
5、材质:铜芯
6、配线部位:室内
7、配线线制:三相</t>
  </si>
  <si>
    <t>电线WDZB-YJY-5x16</t>
  </si>
  <si>
    <t>配管</t>
  </si>
  <si>
    <t>1、名称:塑料管
2、材质:PE75
3、配置形式:埋地敷设
4、接地要求:符合设计及施工规范要求</t>
  </si>
  <si>
    <t>电缆保护管</t>
  </si>
  <si>
    <t>1、名称:塑料管
2、材质:PE110
3、配置形式:埋地敷设
4、接地要求:符合设计及施工规范要求</t>
  </si>
  <si>
    <t>包料包料</t>
  </si>
  <si>
    <t>1、名称:电线管
2、材质:刚性难燃管
3、规格:PVC25
4、配置形式:综合
5、接地要求:符合设计及施工规范要求</t>
  </si>
  <si>
    <t>1、名称:电线管
2、材质:刚性难燃管
3、规格:PC20
4、配置形式:综合
5、接地要求:符合设计及施工规范要求</t>
  </si>
  <si>
    <t>桥架</t>
  </si>
  <si>
    <t>1、名称:热镀锌桥架
2、规格:100*50
3、接地方式:符合设计及施工规范要求</t>
  </si>
  <si>
    <t>1、名称:热镀锌桥架
2、规格:100*100
3、接地方式:符合设计及施工规范要求</t>
  </si>
  <si>
    <t>1、名称:热镀锌桥架
2、规格:200*100
3、接地方式:符合设计及施工规范要求</t>
  </si>
  <si>
    <t>1、名称:热镀锌桥架
2、规格:300*100
3、接地方式:符合设计及施工规范要求</t>
  </si>
  <si>
    <t>插座</t>
  </si>
  <si>
    <t>1.名称:插座安装
2.规格:二三极插座</t>
  </si>
  <si>
    <t>机柜里</t>
  </si>
  <si>
    <t>1.名称:接地电线
2.型号:BVR-16</t>
  </si>
  <si>
    <t>米</t>
  </si>
  <si>
    <t>铁构件</t>
  </si>
  <si>
    <t>1、名称:一般铁构件
2、材质:型钢
3、规格:综合
5、除锈级别:轻锈
6、油漆品种:红丹防锈漆，调和漆
7、结构类型:桥架支架
8、涂刷遍数、漆膜厚度:两遍红丹防锈漆，两遍调和漆</t>
  </si>
  <si>
    <t>kg</t>
  </si>
  <si>
    <t>交接箱</t>
  </si>
  <si>
    <t>1、名称:室外箱
2、规格:600*500*200</t>
  </si>
  <si>
    <t>1.名称:16口POE交换机
2.规格参数：满足设计、招文及技术需求书的要求
3.安装：详见施工图纸</t>
  </si>
  <si>
    <t>1.名称:8口POE交换机
2.规格参数：满足设计、招文及技术需求书的要求
3.安装：详见施工图纸</t>
  </si>
  <si>
    <t>1.名称:8口交换机
2.规格参数：满足设计、招文及技术需求书的要求
3.安装：详见施工图纸</t>
  </si>
  <si>
    <t>1、名称:ZJ周界筒型网络摄像机
2、类别:400W像素,星光红外夜视,H.265,声光报警,POE供电</t>
  </si>
  <si>
    <t>围墙壁装支架</t>
  </si>
  <si>
    <t>1.名称：围墙壁装支架1.5m
2.规格参数：满足设计、招文及技术需求书的要求
3.安装：详见施工图纸</t>
  </si>
  <si>
    <t>室外监控立杆</t>
  </si>
  <si>
    <t>1.名称：室外监控立杆3.5m
2.规格参数：满足设计、招文及技术需求书的要求
3.安装：详见施工图纸</t>
  </si>
  <si>
    <t>立杆甲供，其余包工料（含基础和接地防雷）</t>
  </si>
  <si>
    <t>1.名称：室外6芯单模光缆GYXTW6B1
2.规格参数：满足设计、招文及技术需求书的要求
3.安装：详见施工图纸</t>
  </si>
  <si>
    <t>五方通话</t>
  </si>
  <si>
    <t>ZR-RVVP4*1.0</t>
  </si>
  <si>
    <t>PC25</t>
  </si>
  <si>
    <t>防水套管</t>
  </si>
  <si>
    <t>SC100</t>
  </si>
  <si>
    <t>SC150</t>
  </si>
  <si>
    <t>消防控制室</t>
  </si>
  <si>
    <t>二</t>
  </si>
  <si>
    <t>机房装修</t>
  </si>
  <si>
    <t>天面工程</t>
  </si>
  <si>
    <t>天面刷防尘防潮漆</t>
  </si>
  <si>
    <t>1.名称：天面刷防尘防潮漆
2.安装：详见施工图纸</t>
  </si>
  <si>
    <t>m2</t>
  </si>
  <si>
    <t>吊顶天棚</t>
  </si>
  <si>
    <t>1.名称：铝合金天花（含轻钢龙骨）
2.规格参数：600×600×0.8mm
3.安装：详见施工图纸</t>
  </si>
  <si>
    <t>金属装饰线</t>
  </si>
  <si>
    <t>1.名称：边角线
2.规格参数：L型，铝合金材质
3.安装：详见施工图纸</t>
  </si>
  <si>
    <t>找平</t>
  </si>
  <si>
    <t>墙面工程</t>
  </si>
  <si>
    <t>墙面抹灰</t>
  </si>
  <si>
    <t>1.名称：墙面抹灰
2.安装：详见施工图纸</t>
  </si>
  <si>
    <t>墙面刷乳胶漆</t>
  </si>
  <si>
    <t>1.名称：墙面刷乳胶漆
2.安装：详见施工图纸</t>
  </si>
  <si>
    <t>钢质防火门</t>
  </si>
  <si>
    <t>1.名称：双开甲级不锈钢防火门（耐火1.2小时）
2.规格参数：1200*2300（包括闭门器、防火门锁、顺序器等
3.安装：详见施工图纸</t>
  </si>
  <si>
    <t>挡鼠板</t>
  </si>
  <si>
    <t>防火堵洞</t>
  </si>
  <si>
    <t>地面工程</t>
  </si>
  <si>
    <t>地面刷防尘防潮漆</t>
  </si>
  <si>
    <t>1.名称：地面刷防尘防潮漆
2.安装：详见施工图纸</t>
  </si>
  <si>
    <t>防静电活动地板</t>
  </si>
  <si>
    <t>1.名称：防静电活动地板
2.规格参数：600×600×35mm,无边地板
3.安装：详见施工图纸</t>
  </si>
  <si>
    <t>金属踢脚线</t>
  </si>
  <si>
    <t>1.名称：金属踢脚线
2.规格参数：100mm高，不锈钢材质
3.安装：详见施工图纸</t>
  </si>
  <si>
    <t>平面砂浆找平层</t>
  </si>
  <si>
    <t>三</t>
  </si>
  <si>
    <t>机房视频安防监控</t>
  </si>
  <si>
    <t>管理服务平台(监控系统共用,含管理平台)</t>
  </si>
  <si>
    <t>1.名称：图像接入授权综合安防管理平台
2.规格参数：满足设计、招文及技术需求书的要求
3.安装：详见施工图纸</t>
  </si>
  <si>
    <t>套</t>
  </si>
  <si>
    <t>停车场服务器（含数据库）</t>
  </si>
  <si>
    <t>1.名称：停车场服务器（含数据库）
2.规格参数：满足设计、招文及技术需求书的要求
3.安装：详见施工图纸</t>
  </si>
  <si>
    <t>数字式硬盘录像机NVR128路</t>
  </si>
  <si>
    <t>1.名称：数字式硬盘录像机NVR128路
2.规格参数：满配24*10TB硬盘、满足设计、招文及技术需求书的要求
3.安装：详见施工图纸</t>
  </si>
  <si>
    <t>AI超脑硬盘录像机64路</t>
  </si>
  <si>
    <t>1.名称：AI超脑硬盘录像机64路
2.规格参数：满配16*8TB硬盘、满足设计、招文及技术需求书的要求
3.安装：详见施工图纸</t>
  </si>
  <si>
    <t>管理电脑</t>
  </si>
  <si>
    <t>1.名称：管理工作站（含主机、显示器,键鼠）
2.规格参数：满足设计、招文及技术需求书的要求
3.安装：详见施工图纸</t>
  </si>
  <si>
    <t>操作键盘</t>
  </si>
  <si>
    <t>1.名称：操作键盘
2.规格参数：满足设计、招文及技术需求书的要求
3.安装：详见施工图纸</t>
  </si>
  <si>
    <t>46寸LCD液晶拼接屏</t>
  </si>
  <si>
    <t>1.名称：46寸LCD液晶拼接屏
2.规格参数：满足设计、招文及技术需求书的要求
3.安装：详见施工图纸</t>
  </si>
  <si>
    <t>9路拼接视频解码器</t>
  </si>
  <si>
    <t>1.名称：9路拼接视频解码器
2.规格参数：满足设计、招文及技术需求书的要求
3.安装：详见施工图纸</t>
  </si>
  <si>
    <t>拼接屏框架及下置设备柜</t>
  </si>
  <si>
    <t>1.名称：拼接屏框架及下置设备柜3*3
2.规格参数：满足设计、招文及技术需求书的要求
3.安装：详见施工图纸</t>
  </si>
  <si>
    <t>操作台</t>
  </si>
  <si>
    <t>1.名称：三联操作台及椅子
2.规格参数：1820*650*775mm、满足设计、招文及技术需求书的要求
3.安装：详见施工图纸</t>
  </si>
  <si>
    <t>HDMI线15m</t>
  </si>
  <si>
    <t>1.名称：视频线HDMI线15m
2.规格参数：满足设计、招文及技术需求书的要求
3.安装：详见施工图纸</t>
  </si>
  <si>
    <t>安全防范系统工程试运行</t>
  </si>
  <si>
    <t>1、名称:安全防范系统工程试运行</t>
  </si>
  <si>
    <t>系统</t>
  </si>
  <si>
    <t>四</t>
  </si>
  <si>
    <t>机房计算机网络</t>
  </si>
  <si>
    <t>核心交换机</t>
  </si>
  <si>
    <t>1.名称：框架式核心交换机
2.规格参数：满足设计、招文及技术需求书的要求
3.安装：详见施工图纸</t>
  </si>
  <si>
    <t>1.名称：24光口核心交换机
2.规格参数：满足设计、招文及技术需求书的要求
3.安装：详见施工图纸</t>
  </si>
  <si>
    <t>防火墙</t>
  </si>
  <si>
    <t>1.名称：防火墙
2.规格参数：满足设计、招文及技术需求书的要求
3.安装：详见施工图纸</t>
  </si>
  <si>
    <t>五</t>
  </si>
  <si>
    <t>机房综合布线</t>
  </si>
  <si>
    <t>42U机柜</t>
  </si>
  <si>
    <t>1.名称：42U设备机柜600*800*2200
2.规格参数：满足设计、招文及技术需求书的要求
3.安装：详见施工图纸</t>
  </si>
  <si>
    <t>1.名称：42U设备机柜600*1100*2200
2.规格参数：满足设计、招文及技术需求书的要求
3.安装：详见施工图纸</t>
  </si>
  <si>
    <t>42U机柜承重底座</t>
  </si>
  <si>
    <t>1.名称：24口48芯光纤配线架
2.规格参数：满配尾纤/耦合器等配件、满足设计、招文及技术需求书的要求
3.安装：详见施工图纸</t>
  </si>
  <si>
    <t>六</t>
  </si>
  <si>
    <t>机房UPS配电设备</t>
  </si>
  <si>
    <t>UPS不间断电源主机</t>
  </si>
  <si>
    <t>1.名称：UPS不间断电源主机40KVA
2.规格参数：满足设计、招文及技术需求书的要求
3.安装：详见施工图纸</t>
  </si>
  <si>
    <t>电池柜</t>
  </si>
  <si>
    <t>1.名称：电池柜
2.规格参数：C-32
3.安装：详见施工图纸</t>
  </si>
  <si>
    <t>UPS主机承重支架</t>
  </si>
  <si>
    <t>电池箱承重支架</t>
  </si>
  <si>
    <t>电池开关箱</t>
  </si>
  <si>
    <t>1.名称：电池开关箱
2.规格参数：
3.安装：详见施工图纸</t>
  </si>
  <si>
    <t>蓄电池</t>
  </si>
  <si>
    <t>1.名称：蓄电池12V100AH
2.规格参数：满足设计、招文及技术需求书的要求
3.安装：详见施工图纸</t>
  </si>
  <si>
    <t>电池内部连接线</t>
  </si>
  <si>
    <t>1.名称：电池内部连接线
2.规格参数：
3.安装：详见施工图纸</t>
  </si>
  <si>
    <t>安装调试</t>
  </si>
  <si>
    <t>项</t>
  </si>
  <si>
    <t>不用报价</t>
  </si>
  <si>
    <t>/</t>
  </si>
  <si>
    <t>配电箱</t>
  </si>
  <si>
    <t>1.名称：配电箱
2.规格参数：满足设计、招文及技术需求书的要求
3.安装：详见施工图纸</t>
  </si>
  <si>
    <t>1.名称：UPS配电箱
2.规格参数：满足设计、招文及技术需求书的要求
3.安装：详见施工图纸</t>
  </si>
  <si>
    <t>七</t>
  </si>
  <si>
    <t>机房照明及接地</t>
  </si>
  <si>
    <t>格栅荧光灯(600*600)</t>
  </si>
  <si>
    <t>1.名称：格栅荧光灯(600*600)
2.规格参数：满足设计、招文及技术需求书的要求
3.安装：详见施工图纸</t>
  </si>
  <si>
    <t>自带电源消防应急灯</t>
  </si>
  <si>
    <t>1.名称：自带电源消防应急灯
2.规格参数：满足设计、招文及技术需求书的要求
3.安装：详见施工图纸</t>
  </si>
  <si>
    <t>两位单联开关</t>
  </si>
  <si>
    <t>1.名称：两位单联开关
2.规格参数：满足设计、招文及技术需求书的要求
3.安装：详见施工图纸</t>
  </si>
  <si>
    <t>五孔插座</t>
  </si>
  <si>
    <t>1.名称：五孔插座
2.规格参数：满足设计、招文及技术需求书的要求
3.安装：详见施工图纸</t>
  </si>
  <si>
    <t>局部等电位联结箱LEB</t>
  </si>
  <si>
    <t>1.名称：局部等电位联结箱LEB
2.安装：详见施工图纸</t>
  </si>
  <si>
    <t>接地紫铜带</t>
  </si>
  <si>
    <t>1.名称：接地紫铜带
2.规格参数：40*3
3.安装：详见施工图纸</t>
  </si>
  <si>
    <t>接地线</t>
  </si>
  <si>
    <t>1.名称：接地干线
2.规格参数：BVR25
3.安装：详见施工图纸</t>
  </si>
  <si>
    <t>1.名称：接地干线
2.规格参数：BVR10
3.安装：详见施工图纸</t>
  </si>
  <si>
    <t>1.名称：接地干线
2.规格参数：BVR6
3.安装：详见施工图纸</t>
  </si>
  <si>
    <t>BVR2.5</t>
  </si>
  <si>
    <t>1.名称：BVR2.5
2.规格参数：满足设计、招文及技术需求书的要求
3.安装：详见施工图纸</t>
  </si>
  <si>
    <t>八</t>
  </si>
  <si>
    <t>机房空调</t>
  </si>
  <si>
    <t>柜式空调(3匹)</t>
  </si>
  <si>
    <t>1.名称：柜式空调(3匹)
2.规格参数：满足设计、招文及技术需求书的要求
3.安装：详见施工图纸</t>
  </si>
  <si>
    <t>格栅排气扇(600*600)</t>
  </si>
  <si>
    <t>1.名称：格栅排气扇(600*600)
2.规格参数：满足设计、招文及技术需求书的要求
3.安装：详见施工图纸</t>
  </si>
  <si>
    <t>不锈钢防风帽</t>
  </si>
  <si>
    <t>1.名称：不锈钢防风帽DN150
2.规格参数：满足设计、招文及技术需求书的要求
3.安装：详见施工图纸</t>
  </si>
  <si>
    <t>PVC排风管DN150</t>
  </si>
  <si>
    <t>1.名称：PVC排风管DN150
2.规格参数：满足设计、招文及技术需求书的要求
3.安装：详见施工图纸</t>
  </si>
  <si>
    <t>铜管</t>
  </si>
  <si>
    <t>1.名称：空调铜管
2.规格参数：气管、液管、保温材料等附件
3.安装：详见施工图纸</t>
  </si>
  <si>
    <t>九</t>
  </si>
  <si>
    <t>停车场系统</t>
  </si>
  <si>
    <t>停车场管理设备</t>
  </si>
  <si>
    <t>1、名称:协同摄像机、补光灯(入口)</t>
  </si>
  <si>
    <t>1、名称:协同摄像机、补光灯(出口)</t>
  </si>
  <si>
    <t>1、名称:入口抓拍机</t>
  </si>
  <si>
    <t>1、名称:出口抓拍机</t>
  </si>
  <si>
    <t>1、名称:入口闸机（直杆、左开）</t>
  </si>
  <si>
    <t>1、名称:出口闸机（直杆、右开）</t>
  </si>
  <si>
    <t>1、名称:抓拍地感</t>
  </si>
  <si>
    <t>1、名称:防砸地感</t>
  </si>
  <si>
    <t>安全岛</t>
  </si>
  <si>
    <t>1.名称：安全岛
2.规格参数：满足设计、招文及技术需求书的要求
3.安装：详见施工图纸</t>
  </si>
  <si>
    <t>减速带</t>
  </si>
  <si>
    <t>1.名称：减速带（5m)
2.规格参数：满足设计、招文及技术需求书的要求
3.安装：详见施工图纸</t>
  </si>
  <si>
    <t>1、名称:线管内敷设
2、配线形式:电源线 
3、型号:RVN
4、规格:1.5mm2
5、材质:铜芯
6、配线部位:室内
7、配线线制:三相</t>
  </si>
  <si>
    <t>1、名称:线管内敷设
2、配线形式:电源线 
3、型号:ZR-RVV
4、规格:3*1.5mm2
5、材质:铜芯
6、配线部位:室内
7、配线线制:三相</t>
  </si>
  <si>
    <t>1、名称:线管内敷设
2、配线形式:电源线 
3、型号:ZR-RVV
4、规格:8*0.5mm2
5、材质:铜芯
6、配线部位:室内
7、配线线制:三相</t>
  </si>
  <si>
    <t>1、名称:塑料管
2、材质:PC25
3、配置形式:埋地敷设
4、接地要求:符合设计及施工规范要求</t>
  </si>
  <si>
    <t>拆除路面</t>
  </si>
  <si>
    <t>1.名称：水泥路面地感线圈切割及恢复
2.规格参数：
3.安装：详见施工图纸</t>
  </si>
  <si>
    <t>主控总成，停车场软件</t>
  </si>
  <si>
    <t>1.名称:停车场管理系统调试</t>
  </si>
  <si>
    <t>十</t>
  </si>
  <si>
    <t>室外UPS配电系统</t>
  </si>
  <si>
    <t>1、名称:塑料管
2、材质:PVC32
3、配置形式:埋地敷设
4、接地要求:符合设计及施工规范要求</t>
  </si>
  <si>
    <t>十一</t>
  </si>
  <si>
    <t>室外管网</t>
  </si>
  <si>
    <t>砌筑井</t>
  </si>
  <si>
    <t>1、类型:弱电井
2、规格:600*600*500
3、其他:详见设计说明及相应图集
4、井盖、井圈材质及规格:防盗型球墨铸铁（成套）</t>
  </si>
  <si>
    <t>座</t>
  </si>
  <si>
    <t>包工料，含井盖</t>
  </si>
  <si>
    <t>1、名称:钢管
2、材质:SC120
3、配置形式:埋地敷设
4、接地要求:符合设计及施工规范要求</t>
  </si>
  <si>
    <t>1、名称:钢管
2、材质:SC90
3、配置形式:埋地敷设
4、接地要求:符合设计及施工规范要求</t>
  </si>
  <si>
    <t>1、名称:钢管
2、材质:SC75
3、配置形式:埋地敷设
4、接地要求:符合设计及施工规范要求</t>
  </si>
  <si>
    <t>1、名称:塑料管
2、材质:PE50
3、配置形式:埋地敷设
4、接地要求:符合设计及施工规范要求</t>
  </si>
  <si>
    <t>1、名称:塑料管
2、材质:PC20
3、配置形式:埋地敷设
4、接地要求:符合设计及施工规范要求</t>
  </si>
  <si>
    <t>挖沟槽土方</t>
  </si>
  <si>
    <t>1、土壤类别:按地质勘察报告
2、挖土深度:按现场情况综合考虑
3、开挖方式:机械开挖人工清淤</t>
  </si>
  <si>
    <t>m3</t>
  </si>
  <si>
    <t>回填方</t>
  </si>
  <si>
    <t>1、密实度要求:按设计及规范要求
2、填方材料品种:土方
3、填方粒径要求:按设计及规范要求
4、填方来源、运距:利用方</t>
  </si>
  <si>
    <t>余方弃置</t>
  </si>
  <si>
    <t>1、废弃料品种:土方
2、运距:综合考虑
3、弃置费:排放费</t>
  </si>
  <si>
    <t>合计总价（含税）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</si>
</sst>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_);[Red]\(0.0\)"/>
    <numFmt numFmtId="178" formatCode="#,##0.00_ "/>
  </numFmts>
  <fonts count="3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2"/>
      <name val="宋体"/>
      <charset val="134"/>
      <scheme val="minor"/>
    </font>
    <font>
      <b/>
      <sz val="9"/>
      <name val="宋体"/>
      <charset val="134"/>
      <scheme val="minor"/>
    </font>
    <font>
      <sz val="9"/>
      <name val="宋体"/>
      <charset val="134"/>
      <scheme val="minor"/>
    </font>
    <font>
      <b/>
      <sz val="10"/>
      <name val="宋体"/>
      <charset val="134"/>
    </font>
    <font>
      <b/>
      <sz val="10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b/>
      <sz val="16"/>
      <name val="宋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  <font>
      <sz val="9"/>
      <color theme="1"/>
      <name val="宋体"/>
      <charset val="134"/>
      <scheme val="minor"/>
    </font>
    <font>
      <sz val="12"/>
      <name val="Times New Roman"/>
      <charset val="0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6" borderId="14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0" borderId="0">
      <alignment vertical="center"/>
    </xf>
    <xf numFmtId="0" fontId="32" fillId="0" borderId="0"/>
    <xf numFmtId="0" fontId="33" fillId="0" borderId="0"/>
    <xf numFmtId="0" fontId="30" fillId="0" borderId="0"/>
    <xf numFmtId="0" fontId="31" fillId="0" borderId="0" applyProtection="0"/>
    <xf numFmtId="0" fontId="30" fillId="0" borderId="0"/>
    <xf numFmtId="0" fontId="0" fillId="0" borderId="0">
      <alignment vertical="center"/>
    </xf>
    <xf numFmtId="0" fontId="30" fillId="0" borderId="0"/>
  </cellStyleXfs>
  <cellXfs count="4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55" applyFont="1" applyFill="1" applyAlignment="1"/>
    <xf numFmtId="0" fontId="3" fillId="0" borderId="0" xfId="55" applyFont="1" applyFill="1" applyAlignment="1"/>
    <xf numFmtId="0" fontId="4" fillId="0" borderId="0" xfId="55" applyFont="1" applyFill="1" applyAlignment="1"/>
    <xf numFmtId="0" fontId="4" fillId="0" borderId="0" xfId="55" applyFont="1" applyFill="1" applyAlignment="1">
      <alignment horizontal="center" vertical="center"/>
    </xf>
    <xf numFmtId="176" fontId="4" fillId="0" borderId="0" xfId="55" applyNumberFormat="1" applyFont="1" applyFill="1" applyAlignment="1">
      <alignment horizontal="center" vertical="center"/>
    </xf>
    <xf numFmtId="0" fontId="2" fillId="0" borderId="1" xfId="55" applyFont="1" applyFill="1" applyBorder="1" applyAlignment="1">
      <alignment horizontal="center" vertical="center"/>
    </xf>
    <xf numFmtId="0" fontId="5" fillId="0" borderId="1" xfId="55" applyFont="1" applyFill="1" applyBorder="1" applyAlignment="1">
      <alignment horizontal="center" vertical="center" wrapText="1"/>
    </xf>
    <xf numFmtId="0" fontId="6" fillId="0" borderId="1" xfId="53" applyNumberFormat="1" applyFont="1" applyFill="1" applyBorder="1" applyAlignment="1">
      <alignment horizontal="center" vertical="center" wrapText="1"/>
    </xf>
    <xf numFmtId="0" fontId="2" fillId="0" borderId="2" xfId="55" applyFont="1" applyFill="1" applyBorder="1" applyAlignment="1">
      <alignment horizontal="center" vertical="center"/>
    </xf>
    <xf numFmtId="176" fontId="3" fillId="0" borderId="3" xfId="55" applyNumberFormat="1" applyFont="1" applyFill="1" applyBorder="1" applyAlignment="1">
      <alignment horizontal="center" vertical="center"/>
    </xf>
    <xf numFmtId="0" fontId="2" fillId="0" borderId="4" xfId="55" applyFont="1" applyFill="1" applyBorder="1" applyAlignment="1">
      <alignment horizontal="center" vertical="center"/>
    </xf>
    <xf numFmtId="176" fontId="3" fillId="0" borderId="1" xfId="55" applyNumberFormat="1" applyFont="1" applyFill="1" applyBorder="1" applyAlignment="1">
      <alignment horizontal="center" vertical="center"/>
    </xf>
    <xf numFmtId="176" fontId="3" fillId="0" borderId="1" xfId="55" applyNumberFormat="1" applyFont="1" applyFill="1" applyBorder="1" applyAlignment="1">
      <alignment horizontal="center" vertical="center" wrapText="1"/>
    </xf>
    <xf numFmtId="176" fontId="3" fillId="0" borderId="2" xfId="55" applyNumberFormat="1" applyFont="1" applyFill="1" applyBorder="1" applyAlignment="1">
      <alignment horizontal="center" vertical="center"/>
    </xf>
    <xf numFmtId="0" fontId="2" fillId="0" borderId="2" xfId="55" applyFont="1" applyFill="1" applyBorder="1" applyAlignment="1">
      <alignment vertical="center"/>
    </xf>
    <xf numFmtId="0" fontId="5" fillId="0" borderId="1" xfId="55" applyFont="1" applyFill="1" applyBorder="1" applyAlignment="1">
      <alignment horizontal="left" vertical="center" wrapText="1"/>
    </xf>
    <xf numFmtId="0" fontId="3" fillId="0" borderId="1" xfId="55" applyFont="1" applyFill="1" applyBorder="1" applyAlignment="1">
      <alignment horizontal="center" vertical="center"/>
    </xf>
    <xf numFmtId="176" fontId="4" fillId="0" borderId="1" xfId="55" applyNumberFormat="1" applyFont="1" applyFill="1" applyBorder="1" applyAlignment="1">
      <alignment horizontal="center" vertical="center"/>
    </xf>
    <xf numFmtId="0" fontId="3" fillId="0" borderId="1" xfId="55" applyFont="1" applyFill="1" applyBorder="1" applyAlignment="1"/>
    <xf numFmtId="0" fontId="2" fillId="0" borderId="1" xfId="55" applyFont="1" applyFill="1" applyBorder="1" applyAlignment="1">
      <alignment vertical="center"/>
    </xf>
    <xf numFmtId="0" fontId="7" fillId="0" borderId="1" xfId="55" applyFont="1" applyFill="1" applyBorder="1" applyAlignment="1">
      <alignment horizontal="center" vertical="center" wrapText="1"/>
    </xf>
    <xf numFmtId="0" fontId="7" fillId="0" borderId="1" xfId="55" applyFont="1" applyFill="1" applyBorder="1" applyAlignment="1">
      <alignment horizontal="left" vertical="center" wrapText="1"/>
    </xf>
    <xf numFmtId="0" fontId="4" fillId="0" borderId="1" xfId="55" applyFont="1" applyFill="1" applyBorder="1" applyAlignment="1">
      <alignment horizontal="center" vertical="center"/>
    </xf>
    <xf numFmtId="0" fontId="4" fillId="0" borderId="1" xfId="55" applyFont="1" applyFill="1" applyBorder="1" applyAlignment="1"/>
    <xf numFmtId="176" fontId="7" fillId="0" borderId="1" xfId="55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left" vertical="center" wrapText="1"/>
    </xf>
    <xf numFmtId="0" fontId="7" fillId="0" borderId="1" xfId="55" applyNumberFormat="1" applyFont="1" applyFill="1" applyBorder="1" applyAlignment="1">
      <alignment horizontal="left" vertical="center" wrapText="1"/>
    </xf>
    <xf numFmtId="0" fontId="7" fillId="0" borderId="5" xfId="55" applyFont="1" applyFill="1" applyBorder="1" applyAlignment="1">
      <alignment horizontal="center" vertical="center" wrapText="1"/>
    </xf>
    <xf numFmtId="0" fontId="4" fillId="0" borderId="1" xfId="55" applyNumberFormat="1" applyFont="1" applyFill="1" applyBorder="1" applyAlignment="1">
      <alignment horizontal="center" vertical="center"/>
    </xf>
    <xf numFmtId="0" fontId="7" fillId="0" borderId="1" xfId="55" applyNumberFormat="1" applyFont="1" applyFill="1" applyBorder="1" applyAlignment="1">
      <alignment horizontal="center" vertical="center" wrapText="1"/>
    </xf>
    <xf numFmtId="176" fontId="4" fillId="0" borderId="1" xfId="55" applyNumberFormat="1" applyFont="1" applyFill="1" applyBorder="1" applyAlignment="1">
      <alignment horizontal="center" vertical="center" wrapText="1"/>
    </xf>
    <xf numFmtId="0" fontId="7" fillId="0" borderId="5" xfId="55" applyFont="1" applyFill="1" applyBorder="1" applyAlignment="1">
      <alignment horizontal="left" vertical="center" wrapText="1"/>
    </xf>
    <xf numFmtId="0" fontId="4" fillId="0" borderId="6" xfId="55" applyFont="1" applyFill="1" applyBorder="1" applyAlignment="1">
      <alignment horizontal="center"/>
    </xf>
    <xf numFmtId="0" fontId="4" fillId="0" borderId="7" xfId="55" applyFont="1" applyFill="1" applyBorder="1" applyAlignment="1">
      <alignment horizontal="center"/>
    </xf>
    <xf numFmtId="0" fontId="0" fillId="0" borderId="0" xfId="0" applyFill="1" applyAlignment="1"/>
    <xf numFmtId="0" fontId="9" fillId="2" borderId="6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0" fontId="0" fillId="2" borderId="0" xfId="0" applyFill="1" applyAlignment="1"/>
    <xf numFmtId="0" fontId="5" fillId="2" borderId="1" xfId="0" applyFont="1" applyFill="1" applyBorder="1" applyAlignment="1">
      <alignment horizontal="center" vertical="center"/>
    </xf>
    <xf numFmtId="177" fontId="5" fillId="2" borderId="1" xfId="0" applyNumberFormat="1" applyFont="1" applyFill="1" applyBorder="1" applyAlignment="1">
      <alignment horizontal="center" vertical="center"/>
    </xf>
    <xf numFmtId="178" fontId="5" fillId="2" borderId="1" xfId="0" applyNumberFormat="1" applyFont="1" applyFill="1" applyBorder="1" applyAlignment="1">
      <alignment horizontal="center" vertical="center" wrapText="1"/>
    </xf>
    <xf numFmtId="177" fontId="5" fillId="2" borderId="1" xfId="0" applyNumberFormat="1" applyFont="1" applyFill="1" applyBorder="1" applyAlignment="1">
      <alignment horizontal="left" vertical="center"/>
    </xf>
    <xf numFmtId="178" fontId="7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177" fontId="7" fillId="2" borderId="1" xfId="0" applyNumberFormat="1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 wrapText="1"/>
    </xf>
    <xf numFmtId="176" fontId="10" fillId="2" borderId="0" xfId="0" applyNumberFormat="1" applyFont="1" applyFill="1" applyAlignment="1"/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5 9" xfId="49"/>
    <cellStyle name="常规 2 5" xfId="50"/>
    <cellStyle name="常规_禅城怡翠宏璟二期" xfId="51"/>
    <cellStyle name="常规_黄岐国昌新城市广场_1" xfId="52"/>
    <cellStyle name="0,0&#13;&#10;NA&#13;&#10;" xfId="53"/>
    <cellStyle name="常规_表42～5yunfu" xfId="54"/>
    <cellStyle name="Normal" xfId="55"/>
    <cellStyle name="常规_2012年 集成 报价格式（天津京信）" xfId="56"/>
    <cellStyle name="常规 7" xfId="57"/>
    <cellStyle name="常规_01深圳室内5期概算20060721阿尔创（编）" xfId="58"/>
    <cellStyle name="常规_0707广" xfId="59"/>
    <cellStyle name="常规 100" xfId="60"/>
    <cellStyle name="常规 2 2 3" xfId="6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6.xml"/><Relationship Id="rId8" Type="http://schemas.openxmlformats.org/officeDocument/2006/relationships/externalLink" Target="externalLinks/externalLink5.xml"/><Relationship Id="rId7" Type="http://schemas.openxmlformats.org/officeDocument/2006/relationships/externalLink" Target="externalLinks/externalLink4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30" Type="http://schemas.openxmlformats.org/officeDocument/2006/relationships/styles" Target="styles.xml"/><Relationship Id="rId3" Type="http://schemas.openxmlformats.org/officeDocument/2006/relationships/worksheet" Target="worksheets/sheet3.xml"/><Relationship Id="rId29" Type="http://schemas.openxmlformats.org/officeDocument/2006/relationships/sharedStrings" Target="sharedStrings.xml"/><Relationship Id="rId28" Type="http://schemas.openxmlformats.org/officeDocument/2006/relationships/theme" Target="theme/theme1.xml"/><Relationship Id="rId27" Type="http://schemas.openxmlformats.org/officeDocument/2006/relationships/externalLink" Target="externalLinks/externalLink24.xml"/><Relationship Id="rId26" Type="http://schemas.openxmlformats.org/officeDocument/2006/relationships/externalLink" Target="externalLinks/externalLink23.xml"/><Relationship Id="rId25" Type="http://schemas.openxmlformats.org/officeDocument/2006/relationships/externalLink" Target="externalLinks/externalLink22.xml"/><Relationship Id="rId24" Type="http://schemas.openxmlformats.org/officeDocument/2006/relationships/externalLink" Target="externalLinks/externalLink21.xml"/><Relationship Id="rId23" Type="http://schemas.openxmlformats.org/officeDocument/2006/relationships/externalLink" Target="externalLinks/externalLink20.xml"/><Relationship Id="rId22" Type="http://schemas.openxmlformats.org/officeDocument/2006/relationships/externalLink" Target="externalLinks/externalLink19.xml"/><Relationship Id="rId21" Type="http://schemas.openxmlformats.org/officeDocument/2006/relationships/externalLink" Target="externalLinks/externalLink18.xml"/><Relationship Id="rId20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16.xml"/><Relationship Id="rId18" Type="http://schemas.openxmlformats.org/officeDocument/2006/relationships/externalLink" Target="externalLinks/externalLink15.xml"/><Relationship Id="rId17" Type="http://schemas.openxmlformats.org/officeDocument/2006/relationships/externalLink" Target="externalLinks/externalLink14.xml"/><Relationship Id="rId16" Type="http://schemas.openxmlformats.org/officeDocument/2006/relationships/externalLink" Target="externalLinks/externalLink13.xml"/><Relationship Id="rId15" Type="http://schemas.openxmlformats.org/officeDocument/2006/relationships/externalLink" Target="externalLinks/externalLink12.xml"/><Relationship Id="rId14" Type="http://schemas.openxmlformats.org/officeDocument/2006/relationships/externalLink" Target="externalLinks/externalLink11.xml"/><Relationship Id="rId13" Type="http://schemas.openxmlformats.org/officeDocument/2006/relationships/externalLink" Target="externalLinks/externalLink10.xml"/><Relationship Id="rId12" Type="http://schemas.openxmlformats.org/officeDocument/2006/relationships/externalLink" Target="externalLinks/externalLink9.xml"/><Relationship Id="rId11" Type="http://schemas.openxmlformats.org/officeDocument/2006/relationships/externalLink" Target="externalLinks/externalLink8.xml"/><Relationship Id="rId10" Type="http://schemas.openxmlformats.org/officeDocument/2006/relationships/externalLink" Target="externalLinks/externalLink7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zhangmeijia\Desktop\D:\Documents%20and%20Settings\e293218\Local%20Settings\Temporary%20Internet%20Files\OLK19E\DOCUME~1\hk17161\LOCALS~1\Temp\aigis_price_pot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zhangmeijia\Desktop\H:\TMP\&#26187;&#21512;\&#26187;&#21512;13#&#27743;&#26862;\Quotation%20Form%20-%20v1.11.xlsm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-20151023TMTG\workbook%20D\Users\zhangmeijia\Desktop\D:\&#24037;&#20316;\&#39033;&#30446;&#22270;&#32440;\&#19978;&#28023;&#21516;&#36713;&#32622;&#19994;&#24369;&#30005;&#28145;&#21270;\&#22025;&#20975;&#22478;&#26032;&#27743;&#28286;&#183;&#20013;&#20975;&#22478;&#24066;&#20043;&#20809;&#21517;&#33489;&#26234;&#33021;&#21270;&#35774;&#35745;&#22270;&#32440;&#65288;&#20462;&#25913;&#25253;&#20986;&#65289;\ESTIMA~1\LINK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-20151023TMTG\workbook%20D\Users\zhangmeijia\Desktop\D:\DOCUME~1\yang\LOCALS~1\Temp\Quotation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-20151023TMTG\workbook%20D\Users\zhangmeijia\Desktop\H:\Documents%20and%20Settings\xmbest.LIJUN\&#26700;&#38754;\&#36164;&#26009;\&#27743;&#28145;\DOCUME~1\gui\LOCALS~1\Temp\2006%20quotation%20form%20-%20v4.5-yga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-20151023TMTG\workbook%20D\Users\zhangmeijia\Desktop\H:\Documents%20and%20Settings\bwu\My%20Projects\&#22825;&#27941;&#20013;&#29615;&#20844;&#21496;&#39033;&#30446;\&#28392;&#28023;&#22270;&#32440;\&#28392;&#28023;&#22269;&#36152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-20151023TMTG\workbook%20D\Users\zhangmeijia\Desktop\H:\My%20Projects\&#20854;&#23427;\WD%20Business%20Palaze\&#28857;&#34920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-20151023TMTG\workbook%20D\Users\zhangmeijia\Desktop\H:\My%20Projects\&#20854;&#23427;\618\618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-20151023TMTG\workbook%20D\Users\zhangmeijia\Desktop\Yzw\d\WORK\&#26631;&#20934;&#28857;&#34920;&#21450;&#25253;&#20215;&#28165;&#21333;\Point%20List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-20151023TMTG\workbook%20D\Users\zhangmeijia\Desktop\H:\13.&#26080;&#38177;&#29289;&#27969;&#22522;&#22320;\01.&#22270;&#32440;&#35774;&#35745;\&#33487;&#23425;&#32456;&#31295;\2010-11-09%20&#35774;&#35745;&#25552;&#20132;&#65288;&#31532;&#20108;&#31295;&#65289;&#21464;&#26356;&#23436;&#31295;\4&#12289;&#28857;&#34920;\LIST-2009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-20151023TMTG\workbook%20D\Users\zhangmeijia\Desktop\D:\DOCUME~1\yang\LOCALS~1\Temp\Quotation2-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zhangmeijia\Desktop\H:\Sales\bas&#25253;&#20215;&#26631;&#20934;&#26679;&#26412;&#25991;&#20214;\BAS&#30417;&#25511;&#28857;&#34920;(&#27169;&#26495;)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-20151023TMTG\workbook%20D\Users\zhangmeijia\Desktop\D:\Documents%20and%20Settings\e293218\Local%20Settings\Temporary%20Internet%20Files\OLK19E\Jim\price\2001\My%20Documents\CPU_DATA\99YER&amp;OP\&#49324;&#50629;&#48512;&#51333;&#54633;\1999Act\99Input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39033;&#30446;&#21517;&#31216;\&#28165;&#21333;&#26631;&#24213;\&#26704;&#20065;\&#28165;&#21333;\file:\C:\Users\YINLEI~1.XIN\AppData\Local\Temp\file:\E:\Program%20Files\Tencent\QQ\Users\23212591\FileRecv\&#23452;&#26124;&#19975;&#36798;&#24191;&#22330;&#22303;&#24314;&#24037;&#31243;&#37327;&#28165;&#21333;&#65288;1-12#&#65289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tp:\www.a-housing.com\&#24037;&#31243;&#36164;&#26009;\&#19975;&#31185;\&#22478;&#33457;&#20843;&#26399;&#32467;&#31639;\&#38468;&#20214;3-1%20&#25237;&#26631;&#25253;&#20215;&#28165;&#21333;&#65288;&#21512;&#21516;&#20215;&#65289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b\&#23458;&#26381;&#20013;&#24515;\Documents%20and%20Settings\daixzh.TAILIAN\&#26700;&#38754;\&#20379;&#36135;&#30830;&#35748;\C&#32593;&#30452;&#25918;&#31449;&#32479;&#35745;&#34920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\2023&#24180;\0x&#26032;&#22522;&#24314;\04%20&#30005;&#28809;&#21378;\03&#28165;&#21333;-&#25104;&#26412;\&#35874;&#33778;&#35843;\CB\&#26368;&#26032;1023\&#30005;&#28809;&#21378;&#25104;&#26412;&#20998;&#26512;&#25253;&#21578;2\&#25104;&#26412;&#20998;&#26512;&#25253;&#21578;-&#20315;&#23665;&#24066;&#30005;&#28809;&#21378;&#22320;&#22359;&#25552;&#21319;&#25913;&#36896;&#39033;&#30446;&#39033;&#30446;%20-%201107v2.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zhangmeijia\Desktop\D:\Documents%20and%20Settings\e293218\Local%20Settings\Temporary%20Internet%20Files\OLK19E\Jim\price\2001\My%20Documents\CPU_DATA\99YER&amp;OP\&#49324;&#50629;&#48512;&#51333;&#54633;\1999Act\99MonActB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zwr\Users\zhangmeijia\Desktop\Llh\new%20sales\WINDOWS\TEMP\TMEP_LIS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zhangmeijia\Desktop\D:\Documents%20and%20Settings\e293218\Local%20Settings\Temporary%20Internet%20Files\OLK19E\Jim\price\2001\My%20Documents\CPU_DATA\99YER&amp;OP\&#49324;&#50629;&#48512;&#51333;&#54633;\1999Act\Input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zhangmeijia\Desktop\D:\&#24037;&#31243;&#35774;&#35745;\&#21335;&#20140;\&#30887;&#32519;&#28286;&#30036;\&#25237;&#26631;&#25991;&#20214;\&#25253;&#20215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zhangmeijia\Desktop\H:\Documents%20and%20Settings\e293218\Local%20Settings\Temporary%20Internet%20Files\OLK19E\Jim\price\2001\My%20Documents\CPU_DATA\99YER&amp;OP\&#49324;&#50629;&#48512;&#51333;&#54633;\1999Act\99MonActB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zhangmeijia\Desktop\D:\360data\&#37325;&#35201;&#25968;&#25454;\&#29992;&#25143;&#20020;~2\360zip\360$2\&#38598;&#25104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zwr\Users\zhangt3\Desktop\&#27169;&#25311;&#28165;&#21333;&#35752;&#35770;&#20248;&#21270;2015.9.6\&#24037;&#31243;&#37327;&#28165;&#21333;&#25253;&#20215;&#34920;(&#23553;&#38754;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Combo"/>
      <sheetName val="Data2"/>
      <sheetName val="Data"/>
      <sheetName val="#REF!"/>
      <sheetName val="BAU"/>
      <sheetName val="LIST"/>
      <sheetName val="Sheet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Sheet9"/>
      <sheetName val="DATA"/>
      <sheetName val="Combo"/>
      <sheetName val="Data2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Combo"/>
      <sheetName val="DATA"/>
      <sheetName val="Sheet9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Combo"/>
      <sheetName val="报价"/>
    </sheetNames>
    <sheetDataSet>
      <sheetData sheetId="0" refreshError="1"/>
      <sheetData sheetId="1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BA-Pl"/>
      <sheetName val="报价"/>
      <sheetName val="Combo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点表"/>
      <sheetName val="Combo"/>
      <sheetName val="BA-Pl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点表"/>
      <sheetName val="Combo"/>
    </sheetNames>
    <sheetDataSet>
      <sheetData sheetId="0" refreshError="1"/>
      <sheetData sheetId="1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DATA"/>
      <sheetName val="확정실적"/>
      <sheetName val="点表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报价"/>
      <sheetName val="확정실적"/>
      <sheetName val="DATA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Combo"/>
      <sheetName val="土建工程综合单价表"/>
      <sheetName val="土建工程综合单价组价明细表"/>
      <sheetName val="报价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BAU"/>
    </sheetNames>
    <sheetDataSet>
      <sheetData sheetId="0" refreshError="1"/>
      <sheetData sheetId="1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확정실적"/>
      <sheetName val="施工参考单价报价表"/>
      <sheetName val="其它工作项目报价清单"/>
      <sheetName val="甲指乙供材料报价表"/>
      <sheetName val="Comb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指标及含量分配"/>
      <sheetName val="填报指引"/>
      <sheetName val="清单总目录"/>
      <sheetName val="投标总价表"/>
      <sheetName val="1.1#清单"/>
      <sheetName val="1.2#清单"/>
      <sheetName val="1.3#清单"/>
      <sheetName val="2∽12#土建工程量清单计价汇总表"/>
      <sheetName val="大商业部分清单"/>
      <sheetName val="大商业中酒店、商铺"/>
      <sheetName val="住宅楼部分"/>
      <sheetName val="土建工程综合单价表"/>
      <sheetName val="土建工程综合单价组价明细表"/>
      <sheetName val="点表"/>
      <sheetName val="확정실적"/>
      <sheetName val="Combo"/>
      <sheetName val="Sheet2"/>
      <sheetName val="BA-Pl"/>
      <sheetName val="Data2"/>
      <sheetName val="Data"/>
      <sheetName val="Sheet9"/>
      <sheetName val="施工参考单价报价表"/>
      <sheetName val="其它工作项目报价清单"/>
      <sheetName val="甲指乙供材料报价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城花八期报价汇总表"/>
      <sheetName val="A区土建±0.00以下土建工程"/>
      <sheetName val="A区土建±0.00以上建工程"/>
      <sheetName val="B区土建工程"/>
      <sheetName val="电气"/>
      <sheetName val="给排水"/>
      <sheetName val="A区土建±0.00以下清单调整报价表"/>
      <sheetName val="A区土建±0.00以上清单调整报价表"/>
      <sheetName val="B区土建清单调整报价表"/>
      <sheetName val="电气清单调整报价表"/>
      <sheetName val="给排水清单调整报价表"/>
      <sheetName val="甲指乙供材料报价表"/>
      <sheetName val="施工参考单价报价表"/>
      <sheetName val="其它工作项目报价清单"/>
      <sheetName val="包干费用报价表"/>
      <sheetName val="材料耗用量表"/>
      <sheetName val="甲方、三方分包工程"/>
      <sheetName val="甲方、三方材料"/>
      <sheetName val="土建工程综合单价表"/>
      <sheetName val="土建工程综合单价组价明细表"/>
      <sheetName val="墙面工程"/>
      <sheetName val="模板"/>
      <sheetName val="综合单价表"/>
      <sheetName val="1层大厅"/>
      <sheetName val="1层走道"/>
      <sheetName val="商业服务土建 "/>
      <sheetName val="sheet2"/>
      <sheetName val="5201.2004"/>
      <sheetName val="点表"/>
      <sheetName val="확정실적"/>
      <sheetName val="汇总表"/>
      <sheetName val="其他"/>
      <sheetName val="BA-Pl"/>
      <sheetName val="供应商名录"/>
      <sheetName val="#REF!"/>
      <sheetName val="Combo"/>
      <sheetName val="BAU"/>
      <sheetName val="Data2"/>
      <sheetName val="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C网直放站及站点统计"/>
      <sheetName val="C网未签协议"/>
      <sheetName val="第一次办理到货确认"/>
      <sheetName val="0072已签直放站及站点"/>
      <sheetName val="0013合同已签直放站及站点"/>
      <sheetName val="0041合同已签直放站及站点"/>
      <sheetName val="007合同已签直放站及站点"/>
      <sheetName val="005合同已签直放站及站点"/>
      <sheetName val="C网已签协议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预算汇总"/>
      <sheetName val="直接成本材料"/>
      <sheetName val="直接成本施工"/>
      <sheetName val="管理费用"/>
      <sheetName val="财务费用"/>
      <sheetName val="施工参考单价报价表"/>
      <sheetName val="其它工作项目报价清单"/>
      <sheetName val="甲指乙供材料报价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BAU"/>
      <sheetName val="#REF!"/>
      <sheetName val="LIST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LIST"/>
      <sheetName val="#REF!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BAU"/>
      <sheetName val="LIST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BAU"/>
      <sheetName val="LIST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BAU"/>
      <sheetName val="LIST"/>
      <sheetName val="#REF!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BAU"/>
      <sheetName val="LIST"/>
      <sheetName val="Sheet2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土建工程综合单价表"/>
      <sheetName val="土建工程综合单价组价明细表"/>
      <sheetName val="报价汇总表"/>
      <sheetName val="施工参考单价报价表"/>
      <sheetName val="其它工作项目报价清单"/>
      <sheetName val="甲指乙供材料报价表"/>
      <sheetName val="汇总表"/>
      <sheetName val="单位库"/>
      <sheetName val="其他"/>
      <sheetName val="安装工程计算式表格"/>
      <sheetName val="供应商名录"/>
      <sheetName val="#REF!"/>
      <sheetName val="Combo"/>
      <sheetName val="Data2"/>
      <sheetName val="Data"/>
      <sheetName val="下拉"/>
      <sheetName val="Sheet9"/>
      <sheetName val="LI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zoomScale="130" zoomScaleNormal="130" topLeftCell="A5" workbookViewId="0">
      <selection activeCell="C17" sqref="C17"/>
    </sheetView>
  </sheetViews>
  <sheetFormatPr defaultColWidth="9" defaultRowHeight="22" customHeight="1" outlineLevelCol="5"/>
  <cols>
    <col min="1" max="1" width="8.63333333333333" style="36" customWidth="1"/>
    <col min="2" max="2" width="23.75" style="36" customWidth="1"/>
    <col min="3" max="3" width="15.6333333333333" style="36" customWidth="1"/>
    <col min="4" max="4" width="14.3333333333333" style="36"/>
    <col min="5" max="5" width="9" style="36"/>
    <col min="6" max="6" width="12.6333333333333" style="36"/>
    <col min="7" max="16384" width="9" style="36"/>
  </cols>
  <sheetData>
    <row r="1" ht="36" customHeight="1" spans="1:6">
      <c r="A1" s="37" t="s">
        <v>0</v>
      </c>
      <c r="B1" s="38"/>
      <c r="C1" s="38"/>
      <c r="D1" s="39"/>
    </row>
    <row r="2" customHeight="1" spans="1:6">
      <c r="A2" s="40" t="s">
        <v>1</v>
      </c>
      <c r="B2" s="41" t="s">
        <v>2</v>
      </c>
      <c r="C2" s="42" t="s">
        <v>3</v>
      </c>
      <c r="D2" s="39"/>
    </row>
    <row r="3" customHeight="1" spans="1:6">
      <c r="A3" s="40">
        <v>1</v>
      </c>
      <c r="B3" s="43" t="s">
        <v>4</v>
      </c>
      <c r="C3" s="42"/>
      <c r="D3" s="48" t="e">
        <f>SUM(C4:C8)</f>
        <v>#REF!</v>
      </c>
    </row>
    <row r="4" customHeight="1" spans="1:6">
      <c r="A4" s="45">
        <f t="shared" ref="A4:A17" si="0">ROW()-2</f>
        <v>2</v>
      </c>
      <c r="B4" s="46" t="s">
        <v>5</v>
      </c>
      <c r="C4" s="44" t="e">
        <f>智能化清单!#REF!</f>
        <v>#REF!</v>
      </c>
      <c r="D4" s="39"/>
    </row>
    <row r="5" customHeight="1" spans="1:6">
      <c r="A5" s="45">
        <f t="shared" si="0"/>
        <v>3</v>
      </c>
      <c r="B5" s="46" t="s">
        <v>6</v>
      </c>
      <c r="C5" s="44" t="e">
        <f>智能化清单!#REF!</f>
        <v>#REF!</v>
      </c>
      <c r="D5" s="39"/>
    </row>
    <row r="6" customHeight="1" spans="1:6">
      <c r="A6" s="45">
        <f t="shared" si="0"/>
        <v>4</v>
      </c>
      <c r="B6" s="46" t="s">
        <v>7</v>
      </c>
      <c r="C6" s="44" t="e">
        <f>智能化清单!#REF!</f>
        <v>#REF!</v>
      </c>
      <c r="D6" s="39"/>
    </row>
    <row r="7" customHeight="1" spans="1:6">
      <c r="A7" s="45">
        <f t="shared" si="0"/>
        <v>5</v>
      </c>
      <c r="B7" s="46" t="s">
        <v>8</v>
      </c>
      <c r="C7" s="44" t="e">
        <f>智能化清单!#REF!</f>
        <v>#REF!</v>
      </c>
      <c r="D7" s="39"/>
    </row>
    <row r="8" customHeight="1" spans="1:6">
      <c r="A8" s="45">
        <f t="shared" si="0"/>
        <v>6</v>
      </c>
      <c r="B8" s="46" t="s">
        <v>9</v>
      </c>
      <c r="C8" s="44" t="e">
        <f>智能化清单!#REF!</f>
        <v>#REF!</v>
      </c>
      <c r="D8" s="39"/>
    </row>
    <row r="9" customHeight="1" spans="1:6">
      <c r="A9" s="40">
        <f t="shared" si="0"/>
        <v>7</v>
      </c>
      <c r="B9" s="43" t="s">
        <v>10</v>
      </c>
      <c r="C9" s="44"/>
      <c r="D9" s="48" t="e">
        <f>SUM(C10:C16)</f>
        <v>#REF!</v>
      </c>
    </row>
    <row r="10" customHeight="1" spans="1:6">
      <c r="A10" s="45">
        <f t="shared" si="0"/>
        <v>8</v>
      </c>
      <c r="B10" s="46" t="s">
        <v>11</v>
      </c>
      <c r="C10" s="44" t="e">
        <f>智能化清单!#REF!</f>
        <v>#REF!</v>
      </c>
      <c r="D10" s="39"/>
      <c r="F10" s="39" t="e">
        <f>D3+D9</f>
        <v>#REF!</v>
      </c>
    </row>
    <row r="11" customHeight="1" spans="1:6">
      <c r="A11" s="45">
        <f t="shared" si="0"/>
        <v>9</v>
      </c>
      <c r="B11" s="46" t="s">
        <v>12</v>
      </c>
      <c r="C11" s="44" t="e">
        <f>智能化清单!#REF!</f>
        <v>#REF!</v>
      </c>
      <c r="D11" s="39"/>
    </row>
    <row r="12" customHeight="1" spans="1:6">
      <c r="A12" s="45">
        <f t="shared" si="0"/>
        <v>10</v>
      </c>
      <c r="B12" s="46" t="s">
        <v>13</v>
      </c>
      <c r="C12" s="44" t="e">
        <f>智能化清单!#REF!</f>
        <v>#REF!</v>
      </c>
      <c r="D12" s="39"/>
    </row>
    <row r="13" customHeight="1" spans="1:6">
      <c r="A13" s="45">
        <f t="shared" si="0"/>
        <v>11</v>
      </c>
      <c r="B13" s="46" t="s">
        <v>14</v>
      </c>
      <c r="C13" s="44" t="e">
        <f>智能化清单!#REF!</f>
        <v>#REF!</v>
      </c>
      <c r="D13" s="39"/>
    </row>
    <row r="14" customHeight="1" spans="1:6">
      <c r="A14" s="45">
        <f t="shared" si="0"/>
        <v>12</v>
      </c>
      <c r="B14" s="46" t="s">
        <v>15</v>
      </c>
      <c r="C14" s="44" t="e">
        <f>智能化清单!#REF!</f>
        <v>#REF!</v>
      </c>
      <c r="D14" s="39"/>
    </row>
    <row r="15" customHeight="1" spans="1:6">
      <c r="A15" s="45">
        <f t="shared" si="0"/>
        <v>13</v>
      </c>
      <c r="B15" s="46" t="s">
        <v>16</v>
      </c>
      <c r="C15" s="44" t="e">
        <f>智能化清单!#REF!</f>
        <v>#REF!</v>
      </c>
      <c r="D15" s="39"/>
    </row>
    <row r="16" customHeight="1" spans="1:6">
      <c r="A16" s="45">
        <f t="shared" si="0"/>
        <v>14</v>
      </c>
      <c r="B16" s="46" t="s">
        <v>9</v>
      </c>
      <c r="C16" s="44" t="e">
        <f>智能化清单!#REF!</f>
        <v>#REF!</v>
      </c>
      <c r="D16" s="39"/>
    </row>
    <row r="17" customHeight="1" spans="1:4">
      <c r="A17" s="40">
        <f t="shared" si="0"/>
        <v>15</v>
      </c>
      <c r="B17" s="47" t="s">
        <v>17</v>
      </c>
      <c r="C17" s="42" t="e">
        <f>SUM(C3:C16)</f>
        <v>#REF!</v>
      </c>
      <c r="D17" s="39"/>
    </row>
  </sheetData>
  <mergeCells count="1">
    <mergeCell ref="A1:C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zoomScale="130" zoomScaleNormal="130" topLeftCell="A8" workbookViewId="0">
      <selection activeCell="C17" sqref="C17"/>
    </sheetView>
  </sheetViews>
  <sheetFormatPr defaultColWidth="9" defaultRowHeight="22" customHeight="1" outlineLevelCol="5"/>
  <cols>
    <col min="1" max="1" width="8.63333333333333" style="36" customWidth="1"/>
    <col min="2" max="2" width="24.4166666666667" style="36" customWidth="1"/>
    <col min="3" max="3" width="15.6333333333333" style="36" customWidth="1"/>
    <col min="4" max="4" width="11.5" style="36"/>
    <col min="5" max="5" width="9" style="36"/>
    <col min="6" max="6" width="11.5" style="36"/>
    <col min="7" max="16384" width="9" style="36"/>
  </cols>
  <sheetData>
    <row r="1" ht="36" customHeight="1" spans="1:6">
      <c r="A1" s="37" t="s">
        <v>18</v>
      </c>
      <c r="B1" s="38"/>
      <c r="C1" s="38"/>
      <c r="D1" s="39"/>
    </row>
    <row r="2" customHeight="1" spans="1:6">
      <c r="A2" s="40" t="s">
        <v>1</v>
      </c>
      <c r="B2" s="41" t="s">
        <v>2</v>
      </c>
      <c r="C2" s="42" t="s">
        <v>19</v>
      </c>
      <c r="D2" s="39"/>
    </row>
    <row r="3" customHeight="1" spans="1:6">
      <c r="A3" s="40">
        <f t="shared" ref="A3:A17" si="0">ROW()-2</f>
        <v>1</v>
      </c>
      <c r="B3" s="43" t="s">
        <v>4</v>
      </c>
      <c r="C3" s="44"/>
      <c r="D3" s="39" t="e">
        <f>SUM(C4:C8)</f>
        <v>#REF!</v>
      </c>
    </row>
    <row r="4" customHeight="1" spans="1:6">
      <c r="A4" s="45">
        <f t="shared" si="0"/>
        <v>2</v>
      </c>
      <c r="B4" s="46" t="s">
        <v>5</v>
      </c>
      <c r="C4" s="44" t="e">
        <f>智能化清单!#REF!</f>
        <v>#REF!</v>
      </c>
      <c r="D4" s="39"/>
    </row>
    <row r="5" customHeight="1" spans="1:6">
      <c r="A5" s="45">
        <f t="shared" si="0"/>
        <v>3</v>
      </c>
      <c r="B5" s="46" t="s">
        <v>6</v>
      </c>
      <c r="C5" s="44" t="e">
        <f>智能化清单!#REF!</f>
        <v>#REF!</v>
      </c>
      <c r="D5" s="39"/>
    </row>
    <row r="6" customHeight="1" spans="1:6">
      <c r="A6" s="45">
        <f t="shared" si="0"/>
        <v>4</v>
      </c>
      <c r="B6" s="46" t="s">
        <v>7</v>
      </c>
      <c r="C6" s="44" t="e">
        <f>智能化清单!#REF!</f>
        <v>#REF!</v>
      </c>
      <c r="D6" s="39"/>
    </row>
    <row r="7" customHeight="1" spans="1:6">
      <c r="A7" s="45">
        <f t="shared" si="0"/>
        <v>5</v>
      </c>
      <c r="B7" s="46" t="s">
        <v>8</v>
      </c>
      <c r="C7" s="44" t="e">
        <f>智能化清单!#REF!</f>
        <v>#REF!</v>
      </c>
      <c r="D7" s="39"/>
    </row>
    <row r="8" customHeight="1" spans="1:6">
      <c r="A8" s="45">
        <f t="shared" si="0"/>
        <v>6</v>
      </c>
      <c r="B8" s="46" t="s">
        <v>9</v>
      </c>
      <c r="C8" s="44" t="e">
        <f>智能化清单!#REF!</f>
        <v>#REF!</v>
      </c>
      <c r="D8" s="39"/>
    </row>
    <row r="9" customHeight="1" spans="1:6">
      <c r="A9" s="40">
        <f t="shared" si="0"/>
        <v>7</v>
      </c>
      <c r="B9" s="43" t="s">
        <v>10</v>
      </c>
      <c r="C9" s="42"/>
      <c r="D9" s="39" t="e">
        <f>SUM(C10:C16)</f>
        <v>#REF!</v>
      </c>
    </row>
    <row r="10" customHeight="1" spans="1:6">
      <c r="A10" s="45">
        <f t="shared" si="0"/>
        <v>8</v>
      </c>
      <c r="B10" s="46" t="s">
        <v>11</v>
      </c>
      <c r="C10" s="44" t="e">
        <f>智能化清单!#REF!</f>
        <v>#REF!</v>
      </c>
      <c r="D10" s="39"/>
      <c r="F10" s="39" t="e">
        <f>D3+D9</f>
        <v>#REF!</v>
      </c>
    </row>
    <row r="11" customHeight="1" spans="1:6">
      <c r="A11" s="45">
        <f t="shared" si="0"/>
        <v>9</v>
      </c>
      <c r="B11" s="46" t="s">
        <v>12</v>
      </c>
      <c r="C11" s="44" t="e">
        <f>智能化清单!#REF!</f>
        <v>#REF!</v>
      </c>
      <c r="D11" s="39"/>
    </row>
    <row r="12" customHeight="1" spans="1:6">
      <c r="A12" s="45">
        <f t="shared" si="0"/>
        <v>10</v>
      </c>
      <c r="B12" s="46" t="s">
        <v>13</v>
      </c>
      <c r="C12" s="44" t="e">
        <f>智能化清单!#REF!</f>
        <v>#REF!</v>
      </c>
      <c r="D12" s="39"/>
    </row>
    <row r="13" customHeight="1" spans="1:6">
      <c r="A13" s="45">
        <f t="shared" si="0"/>
        <v>11</v>
      </c>
      <c r="B13" s="46" t="s">
        <v>14</v>
      </c>
      <c r="C13" s="44" t="e">
        <f>智能化清单!#REF!</f>
        <v>#REF!</v>
      </c>
      <c r="D13" s="39"/>
    </row>
    <row r="14" customHeight="1" spans="1:6">
      <c r="A14" s="45">
        <f t="shared" si="0"/>
        <v>12</v>
      </c>
      <c r="B14" s="46" t="s">
        <v>15</v>
      </c>
      <c r="C14" s="44" t="e">
        <f>智能化清单!#REF!</f>
        <v>#REF!</v>
      </c>
      <c r="D14" s="39"/>
    </row>
    <row r="15" customHeight="1" spans="1:6">
      <c r="A15" s="45">
        <f t="shared" si="0"/>
        <v>13</v>
      </c>
      <c r="B15" s="46" t="s">
        <v>16</v>
      </c>
      <c r="C15" s="44" t="e">
        <f>智能化清单!#REF!</f>
        <v>#REF!</v>
      </c>
      <c r="D15" s="39"/>
    </row>
    <row r="16" customHeight="1" spans="1:6">
      <c r="A16" s="45">
        <f t="shared" si="0"/>
        <v>14</v>
      </c>
      <c r="B16" s="46" t="s">
        <v>9</v>
      </c>
      <c r="C16" s="44" t="e">
        <f>智能化清单!#REF!</f>
        <v>#REF!</v>
      </c>
      <c r="D16" s="39"/>
    </row>
    <row r="17" customHeight="1" spans="1:4">
      <c r="A17" s="40">
        <f t="shared" si="0"/>
        <v>15</v>
      </c>
      <c r="B17" s="47" t="s">
        <v>17</v>
      </c>
      <c r="C17" s="42" t="e">
        <f>SUM(C3:C16)</f>
        <v>#REF!</v>
      </c>
      <c r="D17" s="39"/>
    </row>
  </sheetData>
  <mergeCells count="1">
    <mergeCell ref="A1:C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XDB203"/>
  <sheetViews>
    <sheetView showGridLines="0" tabSelected="1" topLeftCell="A4" workbookViewId="0">
      <pane ySplit="3" topLeftCell="A197" activePane="bottomLeft" state="frozen"/>
      <selection/>
      <selection pane="bottomLeft" activeCell="T203" sqref="T203:U203"/>
    </sheetView>
  </sheetViews>
  <sheetFormatPr defaultColWidth="6.75" defaultRowHeight="13.5"/>
  <cols>
    <col min="1" max="1" width="7.1" style="4" customWidth="1"/>
    <col min="2" max="2" width="15.8666666666667" style="4" customWidth="1"/>
    <col min="3" max="3" width="27.25" style="4" customWidth="1"/>
    <col min="4" max="4" width="11.75" style="4" customWidth="1"/>
    <col min="5" max="5" width="10.4666666666667" style="4" customWidth="1" collapsed="1"/>
    <col min="6" max="16" width="7.65833333333333" style="5" hidden="1" customWidth="1" outlineLevel="1"/>
    <col min="17" max="17" width="7.49166666666667" style="5" hidden="1" customWidth="1" outlineLevel="1"/>
    <col min="18" max="18" width="9.36666666666667" style="5" customWidth="1"/>
    <col min="19" max="19" width="8.38333333333333" style="6" customWidth="1"/>
    <col min="20" max="21" width="8.75" style="4" customWidth="1"/>
    <col min="22" max="16299" width="6.75" style="4"/>
    <col min="16300" max="16300" width="6.75" style="1"/>
    <col min="16301" max="16384" width="6.75" style="4"/>
  </cols>
  <sheetData>
    <row r="1" ht="30" customHeight="1"/>
    <row r="2" ht="30" customHeight="1"/>
    <row r="3" s="1" customFormat="1" ht="30" customHeight="1" spans="1:21">
      <c r="A3" s="4"/>
      <c r="B3" s="4"/>
      <c r="C3" s="4"/>
      <c r="D3" s="4"/>
      <c r="E3" s="4"/>
      <c r="F3" s="7" t="s">
        <v>20</v>
      </c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</row>
    <row r="4" s="2" customFormat="1" ht="21" customHeight="1" spans="1:21">
      <c r="A4" s="8" t="s">
        <v>1</v>
      </c>
      <c r="B4" s="8" t="s">
        <v>21</v>
      </c>
      <c r="C4" s="8" t="s">
        <v>22</v>
      </c>
      <c r="D4" s="9" t="s">
        <v>23</v>
      </c>
      <c r="E4" s="8" t="s">
        <v>24</v>
      </c>
      <c r="F4" s="10" t="s">
        <v>25</v>
      </c>
      <c r="G4" s="10"/>
      <c r="H4" s="10"/>
      <c r="I4" s="10"/>
      <c r="J4" s="10"/>
      <c r="K4" s="10"/>
      <c r="L4" s="10"/>
      <c r="M4" s="10" t="s">
        <v>26</v>
      </c>
      <c r="N4" s="10"/>
      <c r="O4" s="10"/>
      <c r="P4" s="10"/>
      <c r="Q4" s="10"/>
      <c r="R4" s="10" t="s">
        <v>27</v>
      </c>
      <c r="S4" s="11" t="s">
        <v>28</v>
      </c>
      <c r="T4" s="7" t="s">
        <v>29</v>
      </c>
      <c r="U4" s="12" t="s">
        <v>30</v>
      </c>
    </row>
    <row r="5" ht="16" customHeight="1" spans="1:21">
      <c r="A5" s="8"/>
      <c r="B5" s="8"/>
      <c r="C5" s="8"/>
      <c r="D5" s="9"/>
      <c r="E5" s="8"/>
      <c r="F5" s="8" t="s">
        <v>11</v>
      </c>
      <c r="G5" s="8" t="s">
        <v>12</v>
      </c>
      <c r="H5" s="13" t="s">
        <v>13</v>
      </c>
      <c r="I5" s="13" t="s">
        <v>14</v>
      </c>
      <c r="J5" s="13" t="s">
        <v>15</v>
      </c>
      <c r="K5" s="13" t="s">
        <v>16</v>
      </c>
      <c r="L5" s="14" t="s">
        <v>31</v>
      </c>
      <c r="M5" s="13" t="s">
        <v>5</v>
      </c>
      <c r="N5" s="13" t="s">
        <v>6</v>
      </c>
      <c r="O5" s="13" t="s">
        <v>7</v>
      </c>
      <c r="P5" s="13" t="s">
        <v>8</v>
      </c>
      <c r="Q5" s="14" t="s">
        <v>32</v>
      </c>
      <c r="R5" s="7"/>
      <c r="S5" s="15"/>
      <c r="T5" s="7"/>
      <c r="U5" s="16"/>
    </row>
    <row r="6" s="3" customFormat="1" ht="12" customHeight="1" spans="1:21">
      <c r="A6" s="8"/>
      <c r="B6" s="17"/>
      <c r="C6" s="17"/>
      <c r="D6" s="17"/>
      <c r="E6" s="17"/>
      <c r="F6" s="8"/>
      <c r="G6" s="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9"/>
      <c r="T6" s="20"/>
      <c r="U6" s="21"/>
    </row>
    <row r="7" s="3" customFormat="1" ht="35" customHeight="1" spans="1:21">
      <c r="A7" s="8" t="s">
        <v>33</v>
      </c>
      <c r="B7" s="17" t="s">
        <v>34</v>
      </c>
      <c r="C7" s="17"/>
      <c r="D7" s="17"/>
      <c r="E7" s="17"/>
      <c r="F7" s="8"/>
      <c r="G7" s="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9"/>
      <c r="T7" s="20"/>
      <c r="U7" s="20"/>
    </row>
    <row r="8" s="4" customFormat="1" ht="68.4" customHeight="1" outlineLevel="1" spans="1:21">
      <c r="A8" s="22">
        <v>1</v>
      </c>
      <c r="B8" s="23" t="s">
        <v>35</v>
      </c>
      <c r="C8" s="23" t="s">
        <v>36</v>
      </c>
      <c r="D8" s="22"/>
      <c r="E8" s="22" t="s">
        <v>37</v>
      </c>
      <c r="F8" s="22">
        <v>1</v>
      </c>
      <c r="G8" s="22">
        <v>1</v>
      </c>
      <c r="H8" s="24">
        <v>1</v>
      </c>
      <c r="I8" s="24">
        <v>1</v>
      </c>
      <c r="J8" s="24">
        <v>1</v>
      </c>
      <c r="K8" s="22">
        <v>1</v>
      </c>
      <c r="L8" s="24"/>
      <c r="M8" s="22">
        <v>1</v>
      </c>
      <c r="N8" s="22">
        <v>1</v>
      </c>
      <c r="O8" s="22">
        <v>1</v>
      </c>
      <c r="P8" s="22">
        <v>1</v>
      </c>
      <c r="Q8" s="24"/>
      <c r="R8" s="24">
        <f>SUM(F8:Q8)</f>
        <v>10</v>
      </c>
      <c r="S8" s="19" t="s">
        <v>38</v>
      </c>
      <c r="T8" s="25"/>
      <c r="U8" s="25"/>
    </row>
    <row r="9" s="4" customFormat="1" ht="68.4" customHeight="1" outlineLevel="1" spans="1:21">
      <c r="A9" s="22">
        <v>2</v>
      </c>
      <c r="B9" s="23" t="s">
        <v>35</v>
      </c>
      <c r="C9" s="23" t="s">
        <v>39</v>
      </c>
      <c r="D9" s="22"/>
      <c r="E9" s="22" t="s">
        <v>37</v>
      </c>
      <c r="F9" s="22">
        <v>2</v>
      </c>
      <c r="G9" s="22">
        <v>1</v>
      </c>
      <c r="H9" s="24"/>
      <c r="I9" s="24"/>
      <c r="J9" s="24"/>
      <c r="K9" s="22">
        <v>2</v>
      </c>
      <c r="L9" s="24"/>
      <c r="M9" s="22">
        <v>2</v>
      </c>
      <c r="N9" s="22">
        <v>2</v>
      </c>
      <c r="O9" s="22">
        <v>4</v>
      </c>
      <c r="P9" s="22">
        <v>2</v>
      </c>
      <c r="Q9" s="24"/>
      <c r="R9" s="24">
        <f t="shared" ref="R9:R24" si="0">SUM(F9:Q9)</f>
        <v>15</v>
      </c>
      <c r="S9" s="19" t="s">
        <v>38</v>
      </c>
      <c r="T9" s="25"/>
      <c r="U9" s="25"/>
    </row>
    <row r="10" s="4" customFormat="1" ht="68.4" customHeight="1" outlineLevel="1" spans="1:21">
      <c r="A10" s="22">
        <v>3</v>
      </c>
      <c r="B10" s="23" t="s">
        <v>40</v>
      </c>
      <c r="C10" s="23" t="s">
        <v>41</v>
      </c>
      <c r="D10" s="22"/>
      <c r="E10" s="22" t="s">
        <v>42</v>
      </c>
      <c r="F10" s="22">
        <v>3</v>
      </c>
      <c r="G10" s="22">
        <v>2</v>
      </c>
      <c r="H10" s="22">
        <v>1</v>
      </c>
      <c r="I10" s="22">
        <v>1</v>
      </c>
      <c r="J10" s="22">
        <v>1</v>
      </c>
      <c r="K10" s="22">
        <v>3</v>
      </c>
      <c r="L10" s="24"/>
      <c r="M10" s="22">
        <v>3</v>
      </c>
      <c r="N10" s="22">
        <v>3</v>
      </c>
      <c r="O10" s="22">
        <v>5</v>
      </c>
      <c r="P10" s="22">
        <v>3</v>
      </c>
      <c r="Q10" s="24"/>
      <c r="R10" s="24">
        <f t="shared" si="0"/>
        <v>25</v>
      </c>
      <c r="S10" s="19" t="s">
        <v>38</v>
      </c>
      <c r="T10" s="25"/>
      <c r="U10" s="25"/>
    </row>
    <row r="11" s="4" customFormat="1" ht="55.2" customHeight="1" outlineLevel="1" spans="1:21">
      <c r="A11" s="22">
        <v>4</v>
      </c>
      <c r="B11" s="23" t="s">
        <v>43</v>
      </c>
      <c r="C11" s="23" t="s">
        <v>44</v>
      </c>
      <c r="D11" s="22"/>
      <c r="E11" s="22" t="s">
        <v>45</v>
      </c>
      <c r="F11" s="22">
        <v>3</v>
      </c>
      <c r="G11" s="22">
        <v>2</v>
      </c>
      <c r="H11" s="22">
        <v>1</v>
      </c>
      <c r="I11" s="22">
        <v>1</v>
      </c>
      <c r="J11" s="22">
        <v>1</v>
      </c>
      <c r="K11" s="22">
        <v>3</v>
      </c>
      <c r="L11" s="24"/>
      <c r="M11" s="22">
        <v>3</v>
      </c>
      <c r="N11" s="22">
        <v>3</v>
      </c>
      <c r="O11" s="22">
        <v>5</v>
      </c>
      <c r="P11" s="22">
        <v>3</v>
      </c>
      <c r="Q11" s="24"/>
      <c r="R11" s="24">
        <f t="shared" si="0"/>
        <v>25</v>
      </c>
      <c r="S11" s="19" t="s">
        <v>38</v>
      </c>
      <c r="T11" s="25"/>
      <c r="U11" s="25"/>
    </row>
    <row r="12" s="4" customFormat="1" ht="68.4" customHeight="1" outlineLevel="1" spans="1:21">
      <c r="A12" s="22">
        <v>5</v>
      </c>
      <c r="B12" s="23" t="s">
        <v>46</v>
      </c>
      <c r="C12" s="23" t="s">
        <v>47</v>
      </c>
      <c r="D12" s="22"/>
      <c r="E12" s="22" t="s">
        <v>42</v>
      </c>
      <c r="F12" s="22">
        <v>3</v>
      </c>
      <c r="G12" s="22">
        <v>2</v>
      </c>
      <c r="H12" s="22">
        <v>1</v>
      </c>
      <c r="I12" s="22">
        <v>1</v>
      </c>
      <c r="J12" s="22">
        <v>1</v>
      </c>
      <c r="K12" s="22">
        <v>3</v>
      </c>
      <c r="L12" s="24"/>
      <c r="M12" s="22">
        <v>3</v>
      </c>
      <c r="N12" s="22">
        <v>3</v>
      </c>
      <c r="O12" s="22">
        <v>5</v>
      </c>
      <c r="P12" s="22">
        <v>3</v>
      </c>
      <c r="Q12" s="24"/>
      <c r="R12" s="24">
        <f t="shared" si="0"/>
        <v>25</v>
      </c>
      <c r="S12" s="19" t="s">
        <v>38</v>
      </c>
      <c r="T12" s="25"/>
      <c r="U12" s="25"/>
    </row>
    <row r="13" s="4" customFormat="1" ht="55.2" customHeight="1" outlineLevel="1" spans="1:21">
      <c r="A13" s="22">
        <v>6</v>
      </c>
      <c r="B13" s="23" t="s">
        <v>48</v>
      </c>
      <c r="C13" s="23" t="s">
        <v>49</v>
      </c>
      <c r="D13" s="22"/>
      <c r="E13" s="22" t="s">
        <v>37</v>
      </c>
      <c r="F13" s="22">
        <v>3</v>
      </c>
      <c r="G13" s="22">
        <v>3</v>
      </c>
      <c r="H13" s="22">
        <v>1</v>
      </c>
      <c r="I13" s="22">
        <v>1</v>
      </c>
      <c r="J13" s="22">
        <v>1</v>
      </c>
      <c r="K13" s="22">
        <v>4</v>
      </c>
      <c r="L13" s="24"/>
      <c r="M13" s="22">
        <v>3</v>
      </c>
      <c r="N13" s="22">
        <v>3</v>
      </c>
      <c r="O13" s="22">
        <v>5</v>
      </c>
      <c r="P13" s="22">
        <v>3</v>
      </c>
      <c r="Q13" s="24"/>
      <c r="R13" s="24">
        <f t="shared" si="0"/>
        <v>27</v>
      </c>
      <c r="S13" s="19" t="s">
        <v>38</v>
      </c>
      <c r="T13" s="25"/>
      <c r="U13" s="25"/>
    </row>
    <row r="14" s="4" customFormat="1" ht="68.4" customHeight="1" outlineLevel="1" spans="1:21">
      <c r="A14" s="22">
        <v>7</v>
      </c>
      <c r="B14" s="23" t="s">
        <v>50</v>
      </c>
      <c r="C14" s="23" t="s">
        <v>51</v>
      </c>
      <c r="D14" s="22"/>
      <c r="E14" s="22" t="s">
        <v>42</v>
      </c>
      <c r="F14" s="22">
        <v>3</v>
      </c>
      <c r="G14" s="22">
        <v>2</v>
      </c>
      <c r="H14" s="22">
        <v>1</v>
      </c>
      <c r="I14" s="22">
        <v>1</v>
      </c>
      <c r="J14" s="22">
        <v>1</v>
      </c>
      <c r="K14" s="22">
        <v>3</v>
      </c>
      <c r="L14" s="24"/>
      <c r="M14" s="22">
        <v>3</v>
      </c>
      <c r="N14" s="22">
        <v>3</v>
      </c>
      <c r="O14" s="22">
        <v>5</v>
      </c>
      <c r="P14" s="22">
        <v>3</v>
      </c>
      <c r="Q14" s="24"/>
      <c r="R14" s="24">
        <f t="shared" si="0"/>
        <v>25</v>
      </c>
      <c r="S14" s="19" t="s">
        <v>38</v>
      </c>
      <c r="T14" s="25"/>
      <c r="U14" s="25"/>
    </row>
    <row r="15" s="4" customFormat="1" ht="55.2" customHeight="1" outlineLevel="1" spans="1:21">
      <c r="A15" s="22">
        <v>8</v>
      </c>
      <c r="B15" s="23" t="s">
        <v>52</v>
      </c>
      <c r="C15" s="23" t="s">
        <v>53</v>
      </c>
      <c r="D15" s="22"/>
      <c r="E15" s="22" t="s">
        <v>42</v>
      </c>
      <c r="F15" s="22">
        <v>3</v>
      </c>
      <c r="G15" s="22">
        <v>2</v>
      </c>
      <c r="H15" s="22">
        <v>1</v>
      </c>
      <c r="I15" s="22">
        <v>1</v>
      </c>
      <c r="J15" s="22">
        <v>1</v>
      </c>
      <c r="K15" s="22">
        <v>3</v>
      </c>
      <c r="L15" s="24"/>
      <c r="M15" s="22">
        <v>3</v>
      </c>
      <c r="N15" s="22">
        <v>3</v>
      </c>
      <c r="O15" s="22">
        <v>5</v>
      </c>
      <c r="P15" s="22">
        <v>3</v>
      </c>
      <c r="Q15" s="24"/>
      <c r="R15" s="24">
        <f t="shared" si="0"/>
        <v>25</v>
      </c>
      <c r="S15" s="19" t="s">
        <v>38</v>
      </c>
      <c r="T15" s="25"/>
      <c r="U15" s="25"/>
    </row>
    <row r="16" s="4" customFormat="1" ht="55.2" customHeight="1" outlineLevel="1" spans="1:21">
      <c r="A16" s="22">
        <v>9</v>
      </c>
      <c r="B16" s="23" t="s">
        <v>43</v>
      </c>
      <c r="C16" s="23" t="s">
        <v>54</v>
      </c>
      <c r="D16" s="22"/>
      <c r="E16" s="22" t="s">
        <v>45</v>
      </c>
      <c r="F16" s="22">
        <v>40</v>
      </c>
      <c r="G16" s="22">
        <v>23</v>
      </c>
      <c r="H16" s="22">
        <v>12</v>
      </c>
      <c r="I16" s="22">
        <v>19</v>
      </c>
      <c r="J16" s="22">
        <v>8</v>
      </c>
      <c r="K16" s="22">
        <v>53</v>
      </c>
      <c r="L16" s="24"/>
      <c r="M16" s="22">
        <v>39</v>
      </c>
      <c r="N16" s="22">
        <v>39</v>
      </c>
      <c r="O16" s="22">
        <v>76</v>
      </c>
      <c r="P16" s="22">
        <v>33</v>
      </c>
      <c r="Q16" s="24"/>
      <c r="R16" s="24">
        <f t="shared" si="0"/>
        <v>342</v>
      </c>
      <c r="S16" s="19" t="s">
        <v>38</v>
      </c>
      <c r="T16" s="25"/>
      <c r="U16" s="25"/>
    </row>
    <row r="17" s="4" customFormat="1" ht="55.2" customHeight="1" outlineLevel="1" spans="1:21">
      <c r="A17" s="22">
        <v>10</v>
      </c>
      <c r="B17" s="23" t="s">
        <v>55</v>
      </c>
      <c r="C17" s="23" t="s">
        <v>56</v>
      </c>
      <c r="D17" s="22"/>
      <c r="E17" s="22" t="s">
        <v>57</v>
      </c>
      <c r="F17" s="22">
        <v>18</v>
      </c>
      <c r="G17" s="22">
        <v>12</v>
      </c>
      <c r="H17" s="22">
        <v>6</v>
      </c>
      <c r="I17" s="22">
        <v>6</v>
      </c>
      <c r="J17" s="22">
        <v>6</v>
      </c>
      <c r="K17" s="22">
        <v>18</v>
      </c>
      <c r="L17" s="22"/>
      <c r="M17" s="22">
        <v>18</v>
      </c>
      <c r="N17" s="22">
        <v>18</v>
      </c>
      <c r="O17" s="22">
        <v>30</v>
      </c>
      <c r="P17" s="22">
        <v>18</v>
      </c>
      <c r="Q17" s="24"/>
      <c r="R17" s="24">
        <f t="shared" si="0"/>
        <v>150</v>
      </c>
      <c r="S17" s="19" t="s">
        <v>58</v>
      </c>
      <c r="T17" s="25"/>
      <c r="U17" s="25"/>
    </row>
    <row r="18" s="4" customFormat="1" ht="55.2" customHeight="1" outlineLevel="1" spans="1:21">
      <c r="A18" s="22">
        <v>11</v>
      </c>
      <c r="B18" s="23" t="s">
        <v>59</v>
      </c>
      <c r="C18" s="23" t="s">
        <v>60</v>
      </c>
      <c r="D18" s="22"/>
      <c r="E18" s="22" t="s">
        <v>57</v>
      </c>
      <c r="F18" s="22">
        <v>18</v>
      </c>
      <c r="G18" s="22">
        <v>12</v>
      </c>
      <c r="H18" s="22">
        <v>6</v>
      </c>
      <c r="I18" s="22">
        <v>6</v>
      </c>
      <c r="J18" s="22">
        <v>6</v>
      </c>
      <c r="K18" s="22">
        <v>18</v>
      </c>
      <c r="L18" s="22"/>
      <c r="M18" s="22">
        <v>18</v>
      </c>
      <c r="N18" s="22">
        <v>18</v>
      </c>
      <c r="O18" s="22">
        <v>30</v>
      </c>
      <c r="P18" s="22">
        <v>18</v>
      </c>
      <c r="Q18" s="24"/>
      <c r="R18" s="24">
        <f t="shared" si="0"/>
        <v>150</v>
      </c>
      <c r="S18" s="19" t="s">
        <v>58</v>
      </c>
      <c r="T18" s="25"/>
      <c r="U18" s="25"/>
    </row>
    <row r="19" s="4" customFormat="1" ht="55.2" customHeight="1" outlineLevel="1" spans="1:21">
      <c r="A19" s="22">
        <v>12</v>
      </c>
      <c r="B19" s="23" t="s">
        <v>61</v>
      </c>
      <c r="C19" s="23" t="s">
        <v>62</v>
      </c>
      <c r="D19" s="22"/>
      <c r="E19" s="22" t="s">
        <v>37</v>
      </c>
      <c r="F19" s="22">
        <v>9</v>
      </c>
      <c r="G19" s="22">
        <v>9</v>
      </c>
      <c r="H19" s="22">
        <v>3</v>
      </c>
      <c r="I19" s="22">
        <v>6</v>
      </c>
      <c r="J19" s="22">
        <v>2</v>
      </c>
      <c r="K19" s="22">
        <v>8</v>
      </c>
      <c r="L19" s="22"/>
      <c r="M19" s="22">
        <v>7</v>
      </c>
      <c r="N19" s="22">
        <v>8</v>
      </c>
      <c r="O19" s="22">
        <v>13</v>
      </c>
      <c r="P19" s="22">
        <v>6</v>
      </c>
      <c r="Q19" s="24"/>
      <c r="R19" s="24">
        <f t="shared" si="0"/>
        <v>71</v>
      </c>
      <c r="S19" s="19" t="s">
        <v>38</v>
      </c>
      <c r="T19" s="25"/>
      <c r="U19" s="25"/>
    </row>
    <row r="20" s="4" customFormat="1" ht="68.4" customHeight="1" outlineLevel="1" spans="1:21">
      <c r="A20" s="22">
        <v>13</v>
      </c>
      <c r="B20" s="23" t="s">
        <v>63</v>
      </c>
      <c r="C20" s="23" t="s">
        <v>64</v>
      </c>
      <c r="D20" s="22"/>
      <c r="E20" s="22" t="s">
        <v>37</v>
      </c>
      <c r="F20" s="22">
        <v>3</v>
      </c>
      <c r="G20" s="22">
        <v>3</v>
      </c>
      <c r="H20" s="22">
        <v>2</v>
      </c>
      <c r="I20" s="22">
        <v>3</v>
      </c>
      <c r="J20" s="22">
        <v>2</v>
      </c>
      <c r="K20" s="22">
        <v>3</v>
      </c>
      <c r="L20" s="24"/>
      <c r="M20" s="22">
        <v>3</v>
      </c>
      <c r="N20" s="22">
        <v>2</v>
      </c>
      <c r="O20" s="22">
        <v>5</v>
      </c>
      <c r="P20" s="22">
        <v>3</v>
      </c>
      <c r="Q20" s="24"/>
      <c r="R20" s="24">
        <f t="shared" si="0"/>
        <v>29</v>
      </c>
      <c r="S20" s="19" t="s">
        <v>38</v>
      </c>
      <c r="T20" s="25"/>
      <c r="U20" s="25"/>
    </row>
    <row r="21" s="4" customFormat="1" ht="49" customHeight="1" outlineLevel="1" spans="1:21">
      <c r="A21" s="22">
        <v>14</v>
      </c>
      <c r="B21" s="23" t="s">
        <v>63</v>
      </c>
      <c r="C21" s="23" t="s">
        <v>65</v>
      </c>
      <c r="D21" s="23"/>
      <c r="E21" s="22" t="s">
        <v>37</v>
      </c>
      <c r="F21" s="22">
        <v>8</v>
      </c>
      <c r="G21" s="22">
        <v>8</v>
      </c>
      <c r="H21" s="24">
        <v>6</v>
      </c>
      <c r="I21" s="24">
        <v>3</v>
      </c>
      <c r="J21" s="24">
        <v>3</v>
      </c>
      <c r="K21" s="24">
        <v>11</v>
      </c>
      <c r="L21" s="22"/>
      <c r="M21" s="24">
        <v>5</v>
      </c>
      <c r="N21" s="24">
        <v>4</v>
      </c>
      <c r="O21" s="24">
        <v>13</v>
      </c>
      <c r="P21" s="24">
        <v>5</v>
      </c>
      <c r="Q21" s="22"/>
      <c r="R21" s="24">
        <f t="shared" si="0"/>
        <v>66</v>
      </c>
      <c r="S21" s="19" t="s">
        <v>38</v>
      </c>
      <c r="T21" s="25"/>
      <c r="U21" s="25"/>
    </row>
    <row r="22" s="4" customFormat="1" ht="55.2" customHeight="1" outlineLevel="1" spans="1:21">
      <c r="A22" s="22">
        <v>15</v>
      </c>
      <c r="B22" s="23" t="s">
        <v>63</v>
      </c>
      <c r="C22" s="23" t="s">
        <v>66</v>
      </c>
      <c r="D22" s="22"/>
      <c r="E22" s="22" t="s">
        <v>37</v>
      </c>
      <c r="F22" s="22">
        <v>19</v>
      </c>
      <c r="G22" s="22">
        <v>20</v>
      </c>
      <c r="H22" s="22">
        <v>1</v>
      </c>
      <c r="I22" s="22">
        <v>8</v>
      </c>
      <c r="J22" s="22">
        <v>1</v>
      </c>
      <c r="K22" s="22">
        <v>16</v>
      </c>
      <c r="L22" s="24"/>
      <c r="M22" s="22">
        <v>23</v>
      </c>
      <c r="N22" s="22">
        <v>23</v>
      </c>
      <c r="O22" s="22">
        <v>36</v>
      </c>
      <c r="P22" s="22">
        <v>13</v>
      </c>
      <c r="Q22" s="24"/>
      <c r="R22" s="24">
        <f t="shared" ref="R22:R28" si="1">SUM(F22:Q22)</f>
        <v>160</v>
      </c>
      <c r="S22" s="19" t="s">
        <v>38</v>
      </c>
      <c r="T22" s="25"/>
      <c r="U22" s="25"/>
    </row>
    <row r="23" s="4" customFormat="1" ht="68.4" customHeight="1" outlineLevel="1" spans="1:21">
      <c r="A23" s="22">
        <v>16</v>
      </c>
      <c r="B23" s="23" t="s">
        <v>63</v>
      </c>
      <c r="C23" s="23" t="s">
        <v>67</v>
      </c>
      <c r="D23" s="22"/>
      <c r="E23" s="22" t="s">
        <v>37</v>
      </c>
      <c r="F23" s="22">
        <v>8</v>
      </c>
      <c r="G23" s="22">
        <v>8</v>
      </c>
      <c r="H23" s="22">
        <v>3</v>
      </c>
      <c r="I23" s="22">
        <v>5</v>
      </c>
      <c r="J23" s="24">
        <v>2</v>
      </c>
      <c r="K23" s="22">
        <v>7</v>
      </c>
      <c r="L23" s="24"/>
      <c r="M23" s="22">
        <v>7</v>
      </c>
      <c r="N23" s="22">
        <v>7</v>
      </c>
      <c r="O23" s="22">
        <v>10</v>
      </c>
      <c r="P23" s="22">
        <v>6</v>
      </c>
      <c r="Q23" s="24"/>
      <c r="R23" s="24">
        <f t="shared" si="1"/>
        <v>63</v>
      </c>
      <c r="S23" s="19" t="s">
        <v>38</v>
      </c>
      <c r="T23" s="25"/>
      <c r="U23" s="25"/>
    </row>
    <row r="24" s="4" customFormat="1" ht="68.4" customHeight="1" outlineLevel="1" spans="1:21">
      <c r="A24" s="22">
        <v>17</v>
      </c>
      <c r="B24" s="23" t="s">
        <v>63</v>
      </c>
      <c r="C24" s="23" t="s">
        <v>68</v>
      </c>
      <c r="D24" s="22"/>
      <c r="E24" s="22" t="s">
        <v>37</v>
      </c>
      <c r="F24" s="22"/>
      <c r="G24" s="22">
        <v>2</v>
      </c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>
        <f t="shared" si="1"/>
        <v>2</v>
      </c>
      <c r="S24" s="19" t="s">
        <v>38</v>
      </c>
      <c r="T24" s="25"/>
      <c r="U24" s="25"/>
    </row>
    <row r="25" s="4" customFormat="1" ht="55.2" customHeight="1" outlineLevel="1" spans="1:21">
      <c r="A25" s="22">
        <v>18</v>
      </c>
      <c r="B25" s="23" t="s">
        <v>63</v>
      </c>
      <c r="C25" s="23" t="s">
        <v>69</v>
      </c>
      <c r="D25" s="22"/>
      <c r="E25" s="22" t="s">
        <v>37</v>
      </c>
      <c r="F25" s="22"/>
      <c r="G25" s="22">
        <v>5</v>
      </c>
      <c r="H25" s="24"/>
      <c r="I25" s="24"/>
      <c r="J25" s="24"/>
      <c r="K25" s="22">
        <v>14</v>
      </c>
      <c r="L25" s="24"/>
      <c r="M25" s="24"/>
      <c r="N25" s="24"/>
      <c r="O25" s="22">
        <v>8</v>
      </c>
      <c r="P25" s="22">
        <v>5</v>
      </c>
      <c r="Q25" s="24"/>
      <c r="R25" s="24">
        <f t="shared" si="1"/>
        <v>32</v>
      </c>
      <c r="S25" s="19" t="s">
        <v>38</v>
      </c>
      <c r="T25" s="25"/>
      <c r="U25" s="25"/>
    </row>
    <row r="26" s="4" customFormat="1" ht="46" customHeight="1" outlineLevel="1" spans="1:21">
      <c r="A26" s="22">
        <v>19</v>
      </c>
      <c r="B26" s="23" t="s">
        <v>63</v>
      </c>
      <c r="C26" s="23" t="s">
        <v>70</v>
      </c>
      <c r="D26" s="22"/>
      <c r="E26" s="22" t="s">
        <v>37</v>
      </c>
      <c r="F26" s="22">
        <v>1</v>
      </c>
      <c r="G26" s="22">
        <v>1</v>
      </c>
      <c r="H26" s="22">
        <v>0</v>
      </c>
      <c r="I26" s="22">
        <v>1</v>
      </c>
      <c r="J26" s="22">
        <v>0</v>
      </c>
      <c r="K26" s="22">
        <v>0</v>
      </c>
      <c r="L26" s="24"/>
      <c r="M26" s="22">
        <v>1</v>
      </c>
      <c r="N26" s="22">
        <v>1</v>
      </c>
      <c r="O26" s="22">
        <v>0</v>
      </c>
      <c r="P26" s="24">
        <v>1</v>
      </c>
      <c r="Q26" s="24"/>
      <c r="R26" s="24">
        <f t="shared" si="1"/>
        <v>6</v>
      </c>
      <c r="S26" s="19" t="s">
        <v>38</v>
      </c>
      <c r="T26" s="25"/>
      <c r="U26" s="25"/>
    </row>
    <row r="27" s="4" customFormat="1" ht="28.8" customHeight="1" outlineLevel="1" spans="1:21">
      <c r="A27" s="22">
        <v>20</v>
      </c>
      <c r="B27" s="23" t="s">
        <v>63</v>
      </c>
      <c r="C27" s="23" t="s">
        <v>71</v>
      </c>
      <c r="D27" s="23"/>
      <c r="E27" s="22" t="s">
        <v>37</v>
      </c>
      <c r="F27" s="22">
        <v>0</v>
      </c>
      <c r="G27" s="22">
        <v>1</v>
      </c>
      <c r="H27" s="24">
        <v>0</v>
      </c>
      <c r="I27" s="24">
        <v>1</v>
      </c>
      <c r="J27" s="24">
        <v>0</v>
      </c>
      <c r="K27" s="24">
        <v>1</v>
      </c>
      <c r="L27" s="22"/>
      <c r="M27" s="24">
        <v>0</v>
      </c>
      <c r="N27" s="24">
        <v>1</v>
      </c>
      <c r="O27" s="24">
        <v>2</v>
      </c>
      <c r="P27" s="24">
        <v>0</v>
      </c>
      <c r="Q27" s="22"/>
      <c r="R27" s="24">
        <f t="shared" si="1"/>
        <v>6</v>
      </c>
      <c r="S27" s="19" t="s">
        <v>38</v>
      </c>
      <c r="T27" s="25"/>
      <c r="U27" s="25"/>
    </row>
    <row r="28" s="4" customFormat="1" ht="28.8" customHeight="1" outlineLevel="1" spans="1:21">
      <c r="A28" s="22">
        <v>21</v>
      </c>
      <c r="B28" s="23" t="s">
        <v>63</v>
      </c>
      <c r="C28" s="23" t="s">
        <v>72</v>
      </c>
      <c r="D28" s="23"/>
      <c r="E28" s="22" t="s">
        <v>37</v>
      </c>
      <c r="F28" s="22">
        <v>1</v>
      </c>
      <c r="G28" s="22">
        <v>0</v>
      </c>
      <c r="H28" s="24">
        <v>0</v>
      </c>
      <c r="I28" s="24">
        <v>0</v>
      </c>
      <c r="J28" s="24">
        <v>0</v>
      </c>
      <c r="K28" s="24">
        <v>0</v>
      </c>
      <c r="L28" s="22"/>
      <c r="M28" s="24">
        <v>0</v>
      </c>
      <c r="N28" s="24">
        <v>0</v>
      </c>
      <c r="O28" s="24">
        <v>1</v>
      </c>
      <c r="P28" s="24">
        <v>0</v>
      </c>
      <c r="Q28" s="22"/>
      <c r="R28" s="24">
        <f t="shared" si="1"/>
        <v>2</v>
      </c>
      <c r="S28" s="19" t="s">
        <v>38</v>
      </c>
      <c r="T28" s="25"/>
      <c r="U28" s="25"/>
    </row>
    <row r="29" s="4" customFormat="1" ht="47" customHeight="1" outlineLevel="1" spans="1:21">
      <c r="A29" s="22">
        <v>22</v>
      </c>
      <c r="B29" s="23" t="s">
        <v>73</v>
      </c>
      <c r="C29" s="23" t="s">
        <v>74</v>
      </c>
      <c r="D29" s="22"/>
      <c r="E29" s="22" t="s">
        <v>75</v>
      </c>
      <c r="F29" s="22">
        <v>8</v>
      </c>
      <c r="G29" s="22">
        <v>8</v>
      </c>
      <c r="H29" s="22">
        <v>3</v>
      </c>
      <c r="I29" s="22">
        <v>5</v>
      </c>
      <c r="J29" s="22">
        <v>2</v>
      </c>
      <c r="K29" s="22">
        <v>7</v>
      </c>
      <c r="L29" s="24"/>
      <c r="M29" s="22">
        <v>7</v>
      </c>
      <c r="N29" s="22">
        <v>7</v>
      </c>
      <c r="O29" s="22">
        <v>10</v>
      </c>
      <c r="P29" s="22">
        <v>6</v>
      </c>
      <c r="Q29" s="24"/>
      <c r="R29" s="24">
        <f t="shared" ref="R29:R34" si="2">SUM(F29:Q29)</f>
        <v>63</v>
      </c>
      <c r="S29" s="19" t="s">
        <v>38</v>
      </c>
      <c r="T29" s="25"/>
      <c r="U29" s="25"/>
    </row>
    <row r="30" s="4" customFormat="1" ht="28.8" customHeight="1" outlineLevel="1" spans="1:21">
      <c r="A30" s="22">
        <v>23</v>
      </c>
      <c r="B30" s="23" t="s">
        <v>76</v>
      </c>
      <c r="C30" s="23" t="s">
        <v>77</v>
      </c>
      <c r="D30" s="22"/>
      <c r="E30" s="22" t="s">
        <v>42</v>
      </c>
      <c r="F30" s="22">
        <f>F20+F22+F24+F25+F26</f>
        <v>23</v>
      </c>
      <c r="G30" s="22">
        <f>G20+G22+G24+G25+G26</f>
        <v>31</v>
      </c>
      <c r="H30" s="22">
        <f t="shared" ref="F30:K30" si="3">H20+H22+H24+H25+H26</f>
        <v>3</v>
      </c>
      <c r="I30" s="22">
        <f t="shared" si="3"/>
        <v>12</v>
      </c>
      <c r="J30" s="22">
        <f t="shared" si="3"/>
        <v>3</v>
      </c>
      <c r="K30" s="22">
        <f t="shared" si="3"/>
        <v>33</v>
      </c>
      <c r="L30" s="24"/>
      <c r="M30" s="22">
        <f>M20+M22+M24+M25+M26</f>
        <v>27</v>
      </c>
      <c r="N30" s="22">
        <f>N20+N22+N24+N25+N26</f>
        <v>26</v>
      </c>
      <c r="O30" s="22">
        <f>O20+O22+O24+O25+O26</f>
        <v>49</v>
      </c>
      <c r="P30" s="22">
        <f>P20+P22+P24+P25+P26</f>
        <v>22</v>
      </c>
      <c r="Q30" s="24"/>
      <c r="R30" s="24">
        <f t="shared" si="2"/>
        <v>229</v>
      </c>
      <c r="S30" s="19" t="s">
        <v>38</v>
      </c>
      <c r="T30" s="25"/>
      <c r="U30" s="25"/>
    </row>
    <row r="31" s="4" customFormat="1" ht="28.8" customHeight="1" outlineLevel="1" spans="1:21">
      <c r="A31" s="22">
        <v>24</v>
      </c>
      <c r="B31" s="23" t="s">
        <v>76</v>
      </c>
      <c r="C31" s="23" t="s">
        <v>78</v>
      </c>
      <c r="D31" s="23"/>
      <c r="E31" s="22" t="s">
        <v>42</v>
      </c>
      <c r="F31" s="22">
        <f t="shared" ref="F31:Q31" si="4">F27+F28</f>
        <v>1</v>
      </c>
      <c r="G31" s="22">
        <f t="shared" si="4"/>
        <v>1</v>
      </c>
      <c r="H31" s="22">
        <f t="shared" si="4"/>
        <v>0</v>
      </c>
      <c r="I31" s="22">
        <f t="shared" si="4"/>
        <v>1</v>
      </c>
      <c r="J31" s="22">
        <f t="shared" si="4"/>
        <v>0</v>
      </c>
      <c r="K31" s="22">
        <f t="shared" si="4"/>
        <v>1</v>
      </c>
      <c r="L31" s="22">
        <f t="shared" si="4"/>
        <v>0</v>
      </c>
      <c r="M31" s="22">
        <f t="shared" si="4"/>
        <v>0</v>
      </c>
      <c r="N31" s="22">
        <f t="shared" si="4"/>
        <v>1</v>
      </c>
      <c r="O31" s="22">
        <f t="shared" si="4"/>
        <v>3</v>
      </c>
      <c r="P31" s="22">
        <f t="shared" si="4"/>
        <v>0</v>
      </c>
      <c r="Q31" s="22">
        <f t="shared" si="4"/>
        <v>0</v>
      </c>
      <c r="R31" s="24">
        <f t="shared" si="2"/>
        <v>8</v>
      </c>
      <c r="S31" s="19" t="s">
        <v>38</v>
      </c>
      <c r="T31" s="25"/>
      <c r="U31" s="25"/>
    </row>
    <row r="32" s="4" customFormat="1" ht="28.8" customHeight="1" outlineLevel="1" spans="1:21">
      <c r="A32" s="22">
        <v>25</v>
      </c>
      <c r="B32" s="23" t="s">
        <v>79</v>
      </c>
      <c r="C32" s="23" t="s">
        <v>80</v>
      </c>
      <c r="D32" s="23"/>
      <c r="E32" s="22" t="s">
        <v>42</v>
      </c>
      <c r="F32" s="22">
        <v>10</v>
      </c>
      <c r="G32" s="22">
        <v>10</v>
      </c>
      <c r="H32" s="24">
        <v>6</v>
      </c>
      <c r="I32" s="24">
        <v>5</v>
      </c>
      <c r="J32" s="24">
        <v>3</v>
      </c>
      <c r="K32" s="24">
        <v>12</v>
      </c>
      <c r="L32" s="22"/>
      <c r="M32" s="24">
        <v>6</v>
      </c>
      <c r="N32" s="24">
        <v>6</v>
      </c>
      <c r="O32" s="24">
        <v>16</v>
      </c>
      <c r="P32" s="24">
        <v>6</v>
      </c>
      <c r="Q32" s="24"/>
      <c r="R32" s="24">
        <f t="shared" si="2"/>
        <v>80</v>
      </c>
      <c r="S32" s="19" t="s">
        <v>38</v>
      </c>
      <c r="T32" s="25"/>
      <c r="U32" s="25"/>
    </row>
    <row r="33" s="4" customFormat="1" ht="28.8" customHeight="1" outlineLevel="1" spans="1:21">
      <c r="A33" s="22">
        <v>26</v>
      </c>
      <c r="B33" s="23" t="s">
        <v>81</v>
      </c>
      <c r="C33" s="23" t="s">
        <v>82</v>
      </c>
      <c r="D33" s="22"/>
      <c r="E33" s="22" t="s">
        <v>37</v>
      </c>
      <c r="F33" s="22">
        <f t="shared" ref="F33:K33" si="5">SUM(F20:F28)</f>
        <v>40</v>
      </c>
      <c r="G33" s="22">
        <f t="shared" si="5"/>
        <v>48</v>
      </c>
      <c r="H33" s="22">
        <f t="shared" si="5"/>
        <v>12</v>
      </c>
      <c r="I33" s="22">
        <f t="shared" si="5"/>
        <v>21</v>
      </c>
      <c r="J33" s="22">
        <f t="shared" si="5"/>
        <v>8</v>
      </c>
      <c r="K33" s="22">
        <f t="shared" si="5"/>
        <v>52</v>
      </c>
      <c r="L33" s="24"/>
      <c r="M33" s="22">
        <f>SUM(M20:M28)</f>
        <v>39</v>
      </c>
      <c r="N33" s="22">
        <f>SUM(N20:N28)</f>
        <v>38</v>
      </c>
      <c r="O33" s="22">
        <f>SUM(O20:O28)</f>
        <v>75</v>
      </c>
      <c r="P33" s="22">
        <f>SUM(P20:P28)</f>
        <v>33</v>
      </c>
      <c r="Q33" s="24"/>
      <c r="R33" s="24">
        <f t="shared" si="2"/>
        <v>366</v>
      </c>
      <c r="S33" s="19"/>
      <c r="T33" s="25"/>
      <c r="U33" s="25"/>
    </row>
    <row r="34" s="4" customFormat="1" ht="48" outlineLevel="1" spans="1:21">
      <c r="A34" s="22">
        <v>27</v>
      </c>
      <c r="B34" s="23" t="s">
        <v>83</v>
      </c>
      <c r="C34" s="23" t="s">
        <v>84</v>
      </c>
      <c r="D34" s="22" t="s">
        <v>85</v>
      </c>
      <c r="E34" s="22" t="s">
        <v>86</v>
      </c>
      <c r="F34" s="26">
        <f>116.3+4.25</f>
        <v>120.55</v>
      </c>
      <c r="G34" s="26">
        <v>0</v>
      </c>
      <c r="H34" s="26">
        <v>0</v>
      </c>
      <c r="I34" s="26"/>
      <c r="J34" s="26"/>
      <c r="K34" s="26">
        <f>101.41+2.1</f>
        <v>103.51</v>
      </c>
      <c r="L34" s="26"/>
      <c r="M34" s="26">
        <f>82.87+1.7</f>
        <v>84.57</v>
      </c>
      <c r="N34" s="26">
        <f>84.84+2.1</f>
        <v>86.94</v>
      </c>
      <c r="O34" s="26">
        <f>257.32+14</f>
        <v>271.32</v>
      </c>
      <c r="P34" s="26">
        <f>118.47+7.8</f>
        <v>126.27</v>
      </c>
      <c r="Q34" s="22"/>
      <c r="R34" s="24">
        <f t="shared" si="2"/>
        <v>793.16</v>
      </c>
      <c r="S34" s="19" t="s">
        <v>38</v>
      </c>
      <c r="T34" s="25"/>
      <c r="U34" s="25"/>
    </row>
    <row r="35" s="4" customFormat="1" ht="48" outlineLevel="1" spans="1:21">
      <c r="A35" s="22">
        <v>28</v>
      </c>
      <c r="B35" s="23" t="s">
        <v>83</v>
      </c>
      <c r="C35" s="23" t="s">
        <v>84</v>
      </c>
      <c r="D35" s="22" t="s">
        <v>87</v>
      </c>
      <c r="E35" s="22" t="s">
        <v>86</v>
      </c>
      <c r="F35" s="26">
        <f>24.62</f>
        <v>24.62</v>
      </c>
      <c r="G35" s="26">
        <v>0</v>
      </c>
      <c r="H35" s="26">
        <v>1.41</v>
      </c>
      <c r="I35" s="26">
        <v>7.27</v>
      </c>
      <c r="J35" s="26">
        <v>2.47</v>
      </c>
      <c r="K35" s="26">
        <f>19.09</f>
        <v>19.09</v>
      </c>
      <c r="L35" s="26"/>
      <c r="M35" s="26">
        <f>26.19</f>
        <v>26.19</v>
      </c>
      <c r="N35" s="26">
        <f>25.29</f>
        <v>25.29</v>
      </c>
      <c r="O35" s="26">
        <f>78.08</f>
        <v>78.08</v>
      </c>
      <c r="P35" s="26">
        <f>9.18</f>
        <v>9.18</v>
      </c>
      <c r="Q35" s="22"/>
      <c r="R35" s="24">
        <f t="shared" ref="R35:R47" si="6">SUM(F35:Q35)</f>
        <v>193.6</v>
      </c>
      <c r="S35" s="19" t="s">
        <v>38</v>
      </c>
      <c r="T35" s="25"/>
      <c r="U35" s="25"/>
    </row>
    <row r="36" s="4" customFormat="1" ht="48" outlineLevel="1" spans="1:21">
      <c r="A36" s="22">
        <v>29</v>
      </c>
      <c r="B36" s="23" t="s">
        <v>83</v>
      </c>
      <c r="C36" s="23" t="s">
        <v>84</v>
      </c>
      <c r="D36" s="22" t="s">
        <v>88</v>
      </c>
      <c r="E36" s="22" t="s">
        <v>86</v>
      </c>
      <c r="F36" s="26">
        <f>120.55+15.5-F34</f>
        <v>15.5</v>
      </c>
      <c r="G36" s="26">
        <f>48.92+6.97</f>
        <v>55.89</v>
      </c>
      <c r="H36" s="26">
        <v>2.64</v>
      </c>
      <c r="I36" s="26">
        <v>9.22</v>
      </c>
      <c r="J36" s="26">
        <v>4.79</v>
      </c>
      <c r="K36" s="26">
        <v>33.67</v>
      </c>
      <c r="L36" s="26"/>
      <c r="M36" s="26">
        <v>0</v>
      </c>
      <c r="N36" s="26">
        <v>16.96</v>
      </c>
      <c r="O36" s="26">
        <f>280.52+2.62-O34</f>
        <v>11.82</v>
      </c>
      <c r="P36" s="26">
        <f>130.67+14.19-P34</f>
        <v>18.59</v>
      </c>
      <c r="Q36" s="22"/>
      <c r="R36" s="24">
        <f t="shared" si="6"/>
        <v>169.08</v>
      </c>
      <c r="S36" s="19" t="s">
        <v>38</v>
      </c>
      <c r="T36" s="25"/>
      <c r="U36" s="25"/>
    </row>
    <row r="37" s="4" customFormat="1" ht="48" outlineLevel="1" spans="1:21">
      <c r="A37" s="22">
        <v>30</v>
      </c>
      <c r="B37" s="23" t="s">
        <v>83</v>
      </c>
      <c r="C37" s="23" t="s">
        <v>84</v>
      </c>
      <c r="D37" s="22" t="s">
        <v>89</v>
      </c>
      <c r="E37" s="22" t="s">
        <v>86</v>
      </c>
      <c r="F37" s="26">
        <f>21.6+7.95</f>
        <v>29.55</v>
      </c>
      <c r="G37" s="26">
        <f>13.55+12.84</f>
        <v>26.39</v>
      </c>
      <c r="H37" s="26">
        <f>7.3</f>
        <v>7.3</v>
      </c>
      <c r="I37" s="26">
        <v>7.3</v>
      </c>
      <c r="J37" s="26">
        <f>7.3+2.91</f>
        <v>10.21</v>
      </c>
      <c r="K37" s="26">
        <f>21.6+7.95</f>
        <v>29.55</v>
      </c>
      <c r="L37" s="26"/>
      <c r="M37" s="26">
        <f>21.6+7.95</f>
        <v>29.55</v>
      </c>
      <c r="N37" s="26">
        <f>21.6+7.95</f>
        <v>29.55</v>
      </c>
      <c r="O37" s="26">
        <f>27.3+22.97</f>
        <v>50.27</v>
      </c>
      <c r="P37" s="26">
        <f>17.2+7.95</f>
        <v>25.15</v>
      </c>
      <c r="Q37" s="22"/>
      <c r="R37" s="24">
        <f t="shared" si="6"/>
        <v>244.82</v>
      </c>
      <c r="S37" s="19" t="s">
        <v>38</v>
      </c>
      <c r="T37" s="25"/>
      <c r="U37" s="25"/>
    </row>
    <row r="38" s="4" customFormat="1" ht="48" outlineLevel="1" spans="1:21">
      <c r="A38" s="22">
        <v>31</v>
      </c>
      <c r="B38" s="23" t="s">
        <v>90</v>
      </c>
      <c r="C38" s="23" t="s">
        <v>91</v>
      </c>
      <c r="D38" s="22" t="s">
        <v>92</v>
      </c>
      <c r="E38" s="22" t="s">
        <v>86</v>
      </c>
      <c r="F38" s="26">
        <f>59.03+78.53</f>
        <v>137.56</v>
      </c>
      <c r="G38" s="26">
        <f>17.68+8</f>
        <v>25.68</v>
      </c>
      <c r="H38" s="26">
        <v>8.5</v>
      </c>
      <c r="I38" s="26">
        <f>93.83+32.2+3.06+2.95</f>
        <v>132.04</v>
      </c>
      <c r="J38" s="26">
        <f>17.54+5.1</f>
        <v>22.64</v>
      </c>
      <c r="K38" s="26">
        <f>135.3+90.45+0.42+5.7</f>
        <v>231.87</v>
      </c>
      <c r="L38" s="26"/>
      <c r="M38" s="26">
        <f>60.78+57.3</f>
        <v>118.08</v>
      </c>
      <c r="N38" s="26">
        <f>56.7+45.05+3.29+2.85</f>
        <v>107.89</v>
      </c>
      <c r="O38" s="26">
        <f>170.24+105.9+2.66+17.1</f>
        <v>295.9</v>
      </c>
      <c r="P38" s="26">
        <f>75.73+57.95</f>
        <v>133.68</v>
      </c>
      <c r="Q38" s="22"/>
      <c r="R38" s="24">
        <f t="shared" si="6"/>
        <v>1213.84</v>
      </c>
      <c r="S38" s="19" t="s">
        <v>38</v>
      </c>
      <c r="T38" s="25"/>
      <c r="U38" s="25"/>
    </row>
    <row r="39" s="4" customFormat="1" ht="48" outlineLevel="1" spans="1:21">
      <c r="A39" s="22">
        <v>32</v>
      </c>
      <c r="B39" s="23" t="s">
        <v>90</v>
      </c>
      <c r="C39" s="23" t="s">
        <v>91</v>
      </c>
      <c r="D39" s="22" t="s">
        <v>93</v>
      </c>
      <c r="E39" s="22" t="s">
        <v>86</v>
      </c>
      <c r="F39" s="26">
        <f>254.31</f>
        <v>254.31</v>
      </c>
      <c r="G39" s="26">
        <f>64.49+34.9</f>
        <v>99.39</v>
      </c>
      <c r="H39" s="26">
        <f>1.89+5.68</f>
        <v>7.57</v>
      </c>
      <c r="I39" s="26">
        <f>65.52+44.12</f>
        <v>109.64</v>
      </c>
      <c r="J39" s="26">
        <f>1.66+3.31</f>
        <v>4.97</v>
      </c>
      <c r="K39" s="26">
        <v>283.12</v>
      </c>
      <c r="L39" s="26"/>
      <c r="M39" s="26">
        <f>283.4</f>
        <v>283.4</v>
      </c>
      <c r="N39" s="26">
        <f>264.03+3.93</f>
        <v>267.96</v>
      </c>
      <c r="O39" s="26">
        <f>426.86+27.4</f>
        <v>454.26</v>
      </c>
      <c r="P39" s="26">
        <f>193.77</f>
        <v>193.77</v>
      </c>
      <c r="Q39" s="22"/>
      <c r="R39" s="24">
        <f t="shared" si="6"/>
        <v>1958.39</v>
      </c>
      <c r="S39" s="19" t="s">
        <v>38</v>
      </c>
      <c r="T39" s="25"/>
      <c r="U39" s="25"/>
    </row>
    <row r="40" s="4" customFormat="1" ht="48" outlineLevel="1" spans="1:21">
      <c r="A40" s="22">
        <v>33</v>
      </c>
      <c r="B40" s="23" t="s">
        <v>90</v>
      </c>
      <c r="C40" s="23" t="s">
        <v>91</v>
      </c>
      <c r="D40" s="22" t="s">
        <v>88</v>
      </c>
      <c r="E40" s="22" t="s">
        <v>86</v>
      </c>
      <c r="F40" s="26">
        <f>372.84+10.07-F38</f>
        <v>245.35</v>
      </c>
      <c r="G40" s="26">
        <f>384.03+118.27-G38</f>
        <v>476.62</v>
      </c>
      <c r="H40" s="26">
        <f>130.99+61.55-H38</f>
        <v>184.04</v>
      </c>
      <c r="I40" s="26">
        <f>298.78+95.35-I38</f>
        <v>262.09</v>
      </c>
      <c r="J40" s="26">
        <f>54.93+31.7-J38</f>
        <v>63.99</v>
      </c>
      <c r="K40" s="26">
        <f>545.73+9.82+2.6-K38</f>
        <v>326.28</v>
      </c>
      <c r="L40" s="26"/>
      <c r="M40" s="26">
        <f>374.73-M38</f>
        <v>256.65</v>
      </c>
      <c r="N40" s="26">
        <f>356.97+7.64-N38</f>
        <v>256.72</v>
      </c>
      <c r="O40" s="26">
        <f>543.97+219.37-O38</f>
        <v>467.44</v>
      </c>
      <c r="P40" s="26">
        <f>323.59-P38</f>
        <v>189.91</v>
      </c>
      <c r="Q40" s="22"/>
      <c r="R40" s="24">
        <f t="shared" si="6"/>
        <v>2729.09</v>
      </c>
      <c r="S40" s="19" t="s">
        <v>38</v>
      </c>
      <c r="T40" s="25"/>
      <c r="U40" s="25"/>
    </row>
    <row r="41" s="4" customFormat="1" ht="48" outlineLevel="1" spans="1:21">
      <c r="A41" s="22">
        <v>34</v>
      </c>
      <c r="B41" s="23" t="s">
        <v>90</v>
      </c>
      <c r="C41" s="23" t="s">
        <v>91</v>
      </c>
      <c r="D41" s="22" t="s">
        <v>89</v>
      </c>
      <c r="E41" s="22" t="s">
        <v>86</v>
      </c>
      <c r="F41" s="26">
        <f>883.56+102.3</f>
        <v>985.86</v>
      </c>
      <c r="G41" s="26">
        <f>748.33+196.28+427.76</f>
        <v>1372.37</v>
      </c>
      <c r="H41" s="26">
        <f>24.4+32.53+73.2</f>
        <v>130.13</v>
      </c>
      <c r="I41" s="26">
        <f>180.9+65.19+153.5</f>
        <v>399.59</v>
      </c>
      <c r="J41" s="26">
        <f>24.4+19.96+48.8</f>
        <v>93.16</v>
      </c>
      <c r="K41" s="26">
        <f>1060.55+136.2</f>
        <v>1196.75</v>
      </c>
      <c r="L41" s="26"/>
      <c r="M41" s="26">
        <f>1110.7+120.6</f>
        <v>1231.3</v>
      </c>
      <c r="N41" s="26">
        <f>1129.32+118.25+2.2</f>
        <v>1249.77</v>
      </c>
      <c r="O41" s="26">
        <f>1478.92+328.56+178.48</f>
        <v>1985.96</v>
      </c>
      <c r="P41" s="26">
        <f>542.55+87.75</f>
        <v>630.3</v>
      </c>
      <c r="Q41" s="22"/>
      <c r="R41" s="24">
        <f t="shared" si="6"/>
        <v>9275.19</v>
      </c>
      <c r="S41" s="19" t="s">
        <v>38</v>
      </c>
      <c r="T41" s="25"/>
      <c r="U41" s="25"/>
    </row>
    <row r="42" s="4" customFormat="1" ht="84" outlineLevel="1" spans="1:21">
      <c r="A42" s="22">
        <v>35</v>
      </c>
      <c r="B42" s="23" t="s">
        <v>94</v>
      </c>
      <c r="C42" s="23" t="s">
        <v>95</v>
      </c>
      <c r="D42" s="22" t="s">
        <v>96</v>
      </c>
      <c r="E42" s="22" t="s">
        <v>86</v>
      </c>
      <c r="F42" s="22">
        <f>540.46+37.58+40.07</f>
        <v>618.11</v>
      </c>
      <c r="G42" s="22">
        <v>0</v>
      </c>
      <c r="H42" s="22">
        <v>1.41</v>
      </c>
      <c r="I42" s="22">
        <v>7.27</v>
      </c>
      <c r="J42" s="22">
        <v>28.25</v>
      </c>
      <c r="K42" s="22">
        <f>101.18+2.1+19.15</f>
        <v>122.43</v>
      </c>
      <c r="L42" s="24"/>
      <c r="M42" s="22">
        <f>82.82+1.7+26.18</f>
        <v>110.7</v>
      </c>
      <c r="N42" s="22">
        <f>84.27+2.1+25.39</f>
        <v>111.76</v>
      </c>
      <c r="O42" s="22">
        <f>257.15+14+346.23</f>
        <v>617.38</v>
      </c>
      <c r="P42" s="22">
        <f>118.54+7.8+9.17</f>
        <v>135.51</v>
      </c>
      <c r="Q42" s="24"/>
      <c r="R42" s="24">
        <f t="shared" si="6"/>
        <v>1752.82</v>
      </c>
      <c r="S42" s="19" t="s">
        <v>38</v>
      </c>
      <c r="T42" s="25"/>
      <c r="U42" s="25"/>
    </row>
    <row r="43" s="4" customFormat="1" ht="84" outlineLevel="1" spans="1:21">
      <c r="A43" s="22">
        <v>36</v>
      </c>
      <c r="B43" s="23" t="s">
        <v>94</v>
      </c>
      <c r="C43" s="23" t="s">
        <v>95</v>
      </c>
      <c r="D43" s="22"/>
      <c r="E43" s="22" t="s">
        <v>86</v>
      </c>
      <c r="F43" s="22">
        <f>749.76-F42</f>
        <v>131.65</v>
      </c>
      <c r="G43" s="22">
        <v>430.6</v>
      </c>
      <c r="H43" s="22">
        <f>14.3-H42</f>
        <v>12.89</v>
      </c>
      <c r="I43" s="22">
        <f>27.05-I42</f>
        <v>19.78</v>
      </c>
      <c r="J43" s="22">
        <f>197.5-J42</f>
        <v>169.25</v>
      </c>
      <c r="K43" s="22">
        <f>185.64-K42</f>
        <v>63.21</v>
      </c>
      <c r="L43" s="24"/>
      <c r="M43" s="22">
        <f>156.93-M42</f>
        <v>46.23</v>
      </c>
      <c r="N43" s="22">
        <f>158.27-N42</f>
        <v>46.51</v>
      </c>
      <c r="O43" s="22">
        <f>808.61-O42</f>
        <v>191.23</v>
      </c>
      <c r="P43" s="22">
        <f>179.26-P42</f>
        <v>43.75</v>
      </c>
      <c r="Q43" s="24"/>
      <c r="R43" s="24">
        <f t="shared" si="6"/>
        <v>1155.1</v>
      </c>
      <c r="S43" s="19" t="s">
        <v>38</v>
      </c>
      <c r="T43" s="25"/>
      <c r="U43" s="25"/>
    </row>
    <row r="44" s="4" customFormat="1" ht="84" outlineLevel="1" spans="1:21">
      <c r="A44" s="22">
        <v>37</v>
      </c>
      <c r="B44" s="23" t="s">
        <v>94</v>
      </c>
      <c r="C44" s="23" t="s">
        <v>97</v>
      </c>
      <c r="D44" s="22" t="s">
        <v>96</v>
      </c>
      <c r="E44" s="22" t="s">
        <v>86</v>
      </c>
      <c r="F44" s="22">
        <f>0.67+5.7</f>
        <v>6.37</v>
      </c>
      <c r="G44" s="22">
        <v>0</v>
      </c>
      <c r="H44" s="22">
        <v>0</v>
      </c>
      <c r="I44" s="22">
        <f>3.06+2.95</f>
        <v>6.01</v>
      </c>
      <c r="J44" s="22">
        <v>0</v>
      </c>
      <c r="K44" s="22">
        <f>0.42+5.7</f>
        <v>6.12</v>
      </c>
      <c r="L44" s="22"/>
      <c r="M44" s="22">
        <v>0</v>
      </c>
      <c r="N44" s="22">
        <f>3.28+2.85+3.93</f>
        <v>10.06</v>
      </c>
      <c r="O44" s="22">
        <f>2.66+17.1</f>
        <v>19.76</v>
      </c>
      <c r="P44" s="22">
        <v>0</v>
      </c>
      <c r="Q44" s="22"/>
      <c r="R44" s="24">
        <f t="shared" si="6"/>
        <v>48.32</v>
      </c>
      <c r="S44" s="19" t="s">
        <v>38</v>
      </c>
      <c r="T44" s="25"/>
      <c r="U44" s="25"/>
    </row>
    <row r="45" s="4" customFormat="1" ht="84" outlineLevel="1" spans="1:21">
      <c r="A45" s="22">
        <v>38</v>
      </c>
      <c r="B45" s="23" t="s">
        <v>94</v>
      </c>
      <c r="C45" s="23" t="s">
        <v>97</v>
      </c>
      <c r="D45" s="22"/>
      <c r="E45" s="22" t="s">
        <v>86</v>
      </c>
      <c r="F45" s="22">
        <f>43.84-F44</f>
        <v>37.47</v>
      </c>
      <c r="G45" s="22">
        <v>56.58</v>
      </c>
      <c r="H45" s="22">
        <v>16.92</v>
      </c>
      <c r="I45" s="22">
        <f>40.06-I44</f>
        <v>34.05</v>
      </c>
      <c r="J45" s="22">
        <v>14.41</v>
      </c>
      <c r="K45" s="22">
        <f>38.49-K44</f>
        <v>32.37</v>
      </c>
      <c r="L45" s="22"/>
      <c r="M45" s="22">
        <v>30.36</v>
      </c>
      <c r="N45" s="22">
        <f>43.86-N44</f>
        <v>33.8</v>
      </c>
      <c r="O45" s="22">
        <f>118.23-O44</f>
        <v>98.47</v>
      </c>
      <c r="P45" s="22">
        <v>25.95</v>
      </c>
      <c r="Q45" s="22"/>
      <c r="R45" s="24">
        <f t="shared" si="6"/>
        <v>380.38</v>
      </c>
      <c r="S45" s="19" t="s">
        <v>38</v>
      </c>
      <c r="T45" s="25"/>
      <c r="U45" s="25"/>
    </row>
    <row r="46" s="4" customFormat="1" ht="84" outlineLevel="1" spans="1:21">
      <c r="A46" s="22">
        <v>39</v>
      </c>
      <c r="B46" s="23" t="s">
        <v>94</v>
      </c>
      <c r="C46" s="23" t="s">
        <v>98</v>
      </c>
      <c r="D46" s="22"/>
      <c r="E46" s="22" t="s">
        <v>86</v>
      </c>
      <c r="F46" s="22"/>
      <c r="G46" s="22">
        <v>96.59</v>
      </c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>
        <f t="shared" si="6"/>
        <v>96.59</v>
      </c>
      <c r="S46" s="19" t="s">
        <v>38</v>
      </c>
      <c r="T46" s="25"/>
      <c r="U46" s="25"/>
    </row>
    <row r="47" s="4" customFormat="1" ht="84" outlineLevel="1" spans="1:21">
      <c r="A47" s="22">
        <v>40</v>
      </c>
      <c r="B47" s="23" t="s">
        <v>94</v>
      </c>
      <c r="C47" s="23" t="s">
        <v>99</v>
      </c>
      <c r="D47" s="22"/>
      <c r="E47" s="22" t="s">
        <v>86</v>
      </c>
      <c r="F47" s="22"/>
      <c r="G47" s="22">
        <v>10.2</v>
      </c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>
        <f t="shared" si="6"/>
        <v>10.2</v>
      </c>
      <c r="S47" s="19" t="s">
        <v>38</v>
      </c>
      <c r="T47" s="25"/>
      <c r="U47" s="25"/>
    </row>
    <row r="48" s="4" customFormat="1" ht="29" customHeight="1" outlineLevel="1" spans="1:21">
      <c r="A48" s="22">
        <v>41</v>
      </c>
      <c r="B48" s="23" t="s">
        <v>94</v>
      </c>
      <c r="C48" s="27" t="s">
        <v>100</v>
      </c>
      <c r="D48" s="27"/>
      <c r="E48" s="22" t="s">
        <v>86</v>
      </c>
      <c r="F48" s="22"/>
      <c r="G48" s="22">
        <v>10.62</v>
      </c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>
        <f t="shared" ref="R48:R69" si="7">SUM(F48:Q48)</f>
        <v>10.62</v>
      </c>
      <c r="S48" s="19" t="s">
        <v>58</v>
      </c>
      <c r="T48" s="25"/>
      <c r="U48" s="25"/>
    </row>
    <row r="49" s="4" customFormat="1" ht="68.4" customHeight="1" outlineLevel="1" spans="1:21">
      <c r="A49" s="22">
        <v>42</v>
      </c>
      <c r="B49" s="23" t="s">
        <v>101</v>
      </c>
      <c r="C49" s="23" t="s">
        <v>102</v>
      </c>
      <c r="D49" s="22"/>
      <c r="E49" s="22" t="s">
        <v>86</v>
      </c>
      <c r="F49" s="22">
        <f>5.17*2</f>
        <v>10.34</v>
      </c>
      <c r="G49" s="22">
        <v>4.73</v>
      </c>
      <c r="H49" s="22">
        <f>2.64+7.82</f>
        <v>10.46</v>
      </c>
      <c r="I49" s="22">
        <f>9.21+9.22</f>
        <v>18.43</v>
      </c>
      <c r="J49" s="22">
        <f>4.79*2</f>
        <v>9.58</v>
      </c>
      <c r="K49" s="22">
        <f>11.22*2</f>
        <v>22.44</v>
      </c>
      <c r="L49" s="24"/>
      <c r="M49" s="22">
        <f>5.55+5.56</f>
        <v>11.11</v>
      </c>
      <c r="N49" s="22">
        <f>5.65+5.66</f>
        <v>11.31</v>
      </c>
      <c r="O49" s="22">
        <f>2.49+2.62</f>
        <v>5.11</v>
      </c>
      <c r="P49" s="22">
        <f>4.73+4.73</f>
        <v>9.46</v>
      </c>
      <c r="Q49" s="24"/>
      <c r="R49" s="24">
        <f t="shared" si="7"/>
        <v>112.97</v>
      </c>
      <c r="S49" s="19" t="s">
        <v>38</v>
      </c>
      <c r="T49" s="25"/>
      <c r="U49" s="25"/>
    </row>
    <row r="50" s="4" customFormat="1" ht="61" customHeight="1" outlineLevel="1" spans="1:21">
      <c r="A50" s="22">
        <v>43</v>
      </c>
      <c r="B50" s="23" t="s">
        <v>103</v>
      </c>
      <c r="C50" s="23" t="s">
        <v>104</v>
      </c>
      <c r="D50" s="22"/>
      <c r="E50" s="22" t="s">
        <v>86</v>
      </c>
      <c r="F50" s="22"/>
      <c r="G50" s="22">
        <f>7.85+7</f>
        <v>14.85</v>
      </c>
      <c r="H50" s="24"/>
      <c r="I50" s="24"/>
      <c r="J50" s="24"/>
      <c r="K50" s="24"/>
      <c r="L50" s="22"/>
      <c r="M50" s="24"/>
      <c r="N50" s="24"/>
      <c r="O50" s="24"/>
      <c r="P50" s="24"/>
      <c r="Q50" s="22"/>
      <c r="R50" s="24">
        <f t="shared" si="7"/>
        <v>14.85</v>
      </c>
      <c r="S50" s="19" t="s">
        <v>105</v>
      </c>
      <c r="T50" s="25"/>
      <c r="U50" s="25"/>
    </row>
    <row r="51" s="4" customFormat="1" ht="81.6" customHeight="1" outlineLevel="1" spans="1:21">
      <c r="A51" s="22">
        <v>44</v>
      </c>
      <c r="B51" s="23" t="s">
        <v>101</v>
      </c>
      <c r="C51" s="23" t="s">
        <v>106</v>
      </c>
      <c r="D51" s="22" t="s">
        <v>96</v>
      </c>
      <c r="E51" s="22" t="s">
        <v>86</v>
      </c>
      <c r="F51" s="22">
        <v>698.58</v>
      </c>
      <c r="G51" s="22">
        <v>0</v>
      </c>
      <c r="H51" s="22">
        <v>0</v>
      </c>
      <c r="I51" s="22"/>
      <c r="J51" s="22"/>
      <c r="K51" s="22">
        <v>206.79</v>
      </c>
      <c r="L51" s="24"/>
      <c r="M51" s="22">
        <v>169.09</v>
      </c>
      <c r="N51" s="22">
        <v>173.32</v>
      </c>
      <c r="O51" s="22">
        <v>542.47</v>
      </c>
      <c r="P51" s="22">
        <v>252.61</v>
      </c>
      <c r="Q51" s="24"/>
      <c r="R51" s="24">
        <f t="shared" si="7"/>
        <v>2042.86</v>
      </c>
      <c r="S51" s="19" t="s">
        <v>38</v>
      </c>
      <c r="T51" s="25"/>
      <c r="U51" s="25"/>
    </row>
    <row r="52" s="4" customFormat="1" ht="81.6" customHeight="1" outlineLevel="1" spans="1:21">
      <c r="A52" s="22">
        <v>45</v>
      </c>
      <c r="B52" s="23" t="s">
        <v>101</v>
      </c>
      <c r="C52" s="23" t="s">
        <v>106</v>
      </c>
      <c r="D52" s="22"/>
      <c r="E52" s="22" t="s">
        <v>86</v>
      </c>
      <c r="F52" s="26">
        <f>722.58-F51</f>
        <v>24</v>
      </c>
      <c r="G52" s="22">
        <v>153.92</v>
      </c>
      <c r="H52" s="22">
        <v>0</v>
      </c>
      <c r="I52" s="22">
        <v>0</v>
      </c>
      <c r="J52" s="22"/>
      <c r="K52" s="22">
        <v>0</v>
      </c>
      <c r="L52" s="24"/>
      <c r="M52" s="22">
        <v>0</v>
      </c>
      <c r="N52" s="22">
        <v>0</v>
      </c>
      <c r="O52" s="22">
        <f>560.87-O51</f>
        <v>18.4</v>
      </c>
      <c r="P52" s="22">
        <f>261.41-P51</f>
        <v>8.80000000000001</v>
      </c>
      <c r="Q52" s="24"/>
      <c r="R52" s="24">
        <f t="shared" si="7"/>
        <v>205.12</v>
      </c>
      <c r="S52" s="19" t="s">
        <v>38</v>
      </c>
      <c r="T52" s="25"/>
      <c r="U52" s="25"/>
    </row>
    <row r="53" s="4" customFormat="1" ht="81.6" customHeight="1" outlineLevel="1" spans="1:21">
      <c r="A53" s="22">
        <v>46</v>
      </c>
      <c r="B53" s="23" t="s">
        <v>101</v>
      </c>
      <c r="C53" s="23" t="s">
        <v>107</v>
      </c>
      <c r="D53" s="22" t="s">
        <v>96</v>
      </c>
      <c r="E53" s="22" t="s">
        <v>86</v>
      </c>
      <c r="F53" s="22">
        <v>137.56</v>
      </c>
      <c r="G53" s="22">
        <v>25.68</v>
      </c>
      <c r="H53" s="22">
        <v>65.87</v>
      </c>
      <c r="I53" s="22">
        <v>132.05</v>
      </c>
      <c r="J53" s="22">
        <v>22.64</v>
      </c>
      <c r="K53" s="22">
        <v>231.86</v>
      </c>
      <c r="L53" s="24"/>
      <c r="M53" s="22">
        <v>118.08</v>
      </c>
      <c r="N53" s="22">
        <v>107.88</v>
      </c>
      <c r="O53" s="22">
        <v>295.9</v>
      </c>
      <c r="P53" s="22">
        <v>133.68</v>
      </c>
      <c r="Q53" s="24"/>
      <c r="R53" s="24">
        <f t="shared" si="7"/>
        <v>1271.2</v>
      </c>
      <c r="S53" s="19" t="s">
        <v>38</v>
      </c>
      <c r="T53" s="25"/>
      <c r="U53" s="25"/>
    </row>
    <row r="54" s="4" customFormat="1" ht="81.6" customHeight="1" outlineLevel="1" spans="1:21">
      <c r="A54" s="22">
        <v>47</v>
      </c>
      <c r="B54" s="23" t="s">
        <v>101</v>
      </c>
      <c r="C54" s="23" t="s">
        <v>107</v>
      </c>
      <c r="D54" s="22"/>
      <c r="E54" s="22" t="s">
        <v>86</v>
      </c>
      <c r="F54" s="22">
        <f>402.08-F53</f>
        <v>264.52</v>
      </c>
      <c r="G54" s="22">
        <v>524.87</v>
      </c>
      <c r="H54" s="22">
        <f>200.05-H53</f>
        <v>134.18</v>
      </c>
      <c r="I54" s="22">
        <f>405.8-I53</f>
        <v>273.75</v>
      </c>
      <c r="J54" s="22">
        <f>91.69-J53</f>
        <v>69.05</v>
      </c>
      <c r="K54" s="22">
        <f>572.62-K53</f>
        <v>340.76</v>
      </c>
      <c r="L54" s="24"/>
      <c r="M54" s="22">
        <f>394.59-M53</f>
        <v>276.51</v>
      </c>
      <c r="N54" s="22">
        <f>383.09-N53</f>
        <v>275.21</v>
      </c>
      <c r="O54" s="22">
        <f>804.03-O53</f>
        <v>508.13</v>
      </c>
      <c r="P54" s="22">
        <f>340.55-P53</f>
        <v>206.87</v>
      </c>
      <c r="Q54" s="24"/>
      <c r="R54" s="24">
        <f t="shared" si="7"/>
        <v>2873.85</v>
      </c>
      <c r="S54" s="19" t="s">
        <v>38</v>
      </c>
      <c r="T54" s="25"/>
      <c r="U54" s="25"/>
    </row>
    <row r="55" s="4" customFormat="1" ht="55.2" customHeight="1" outlineLevel="1" spans="1:21">
      <c r="A55" s="22">
        <v>48</v>
      </c>
      <c r="B55" s="23" t="s">
        <v>108</v>
      </c>
      <c r="C55" s="23" t="s">
        <v>109</v>
      </c>
      <c r="D55" s="22" t="s">
        <v>96</v>
      </c>
      <c r="E55" s="22" t="s">
        <v>86</v>
      </c>
      <c r="F55" s="22">
        <v>17.8</v>
      </c>
      <c r="G55" s="22">
        <v>8</v>
      </c>
      <c r="H55" s="24">
        <v>0</v>
      </c>
      <c r="I55" s="22"/>
      <c r="J55" s="24"/>
      <c r="K55" s="22">
        <v>15.79</v>
      </c>
      <c r="L55" s="24"/>
      <c r="M55" s="22">
        <v>15.65</v>
      </c>
      <c r="N55" s="22">
        <v>15.65</v>
      </c>
      <c r="O55" s="22">
        <v>27.4</v>
      </c>
      <c r="P55" s="22">
        <v>17.73</v>
      </c>
      <c r="Q55" s="24"/>
      <c r="R55" s="24">
        <f t="shared" si="7"/>
        <v>118.02</v>
      </c>
      <c r="S55" s="19" t="s">
        <v>38</v>
      </c>
      <c r="T55" s="25"/>
      <c r="U55" s="25"/>
    </row>
    <row r="56" s="4" customFormat="1" ht="55.2" customHeight="1" outlineLevel="1" spans="1:21">
      <c r="A56" s="22">
        <v>49</v>
      </c>
      <c r="B56" s="23" t="s">
        <v>108</v>
      </c>
      <c r="C56" s="23" t="s">
        <v>109</v>
      </c>
      <c r="D56" s="22"/>
      <c r="E56" s="22" t="s">
        <v>86</v>
      </c>
      <c r="F56" s="22">
        <f>109.9-F55</f>
        <v>92.1</v>
      </c>
      <c r="G56" s="22">
        <f>125.99-G55</f>
        <v>117.99</v>
      </c>
      <c r="H56" s="24">
        <v>0</v>
      </c>
      <c r="I56" s="22"/>
      <c r="J56" s="24"/>
      <c r="K56" s="22">
        <f>91.54-K55</f>
        <v>75.75</v>
      </c>
      <c r="L56" s="24"/>
      <c r="M56" s="22">
        <f>122.75-M55</f>
        <v>107.1</v>
      </c>
      <c r="N56" s="22">
        <f>122.75-N55</f>
        <v>107.1</v>
      </c>
      <c r="O56" s="22">
        <f>214.87-O55</f>
        <v>187.47</v>
      </c>
      <c r="P56" s="22">
        <f>79.83-P55</f>
        <v>62.1</v>
      </c>
      <c r="Q56" s="24"/>
      <c r="R56" s="24">
        <f t="shared" si="7"/>
        <v>749.61</v>
      </c>
      <c r="S56" s="19" t="s">
        <v>38</v>
      </c>
      <c r="T56" s="25"/>
      <c r="U56" s="25"/>
    </row>
    <row r="57" s="4" customFormat="1" ht="55.2" customHeight="1" outlineLevel="1" spans="1:21">
      <c r="A57" s="22">
        <v>50</v>
      </c>
      <c r="B57" s="23" t="s">
        <v>108</v>
      </c>
      <c r="C57" s="23" t="s">
        <v>110</v>
      </c>
      <c r="D57" s="22" t="s">
        <v>96</v>
      </c>
      <c r="E57" s="22" t="s">
        <v>86</v>
      </c>
      <c r="F57" s="22">
        <v>18.62</v>
      </c>
      <c r="G57" s="22">
        <v>4.53</v>
      </c>
      <c r="H57" s="22">
        <v>2.95</v>
      </c>
      <c r="I57" s="22">
        <v>12.97</v>
      </c>
      <c r="J57" s="22">
        <v>3.66</v>
      </c>
      <c r="K57" s="22">
        <v>12.8</v>
      </c>
      <c r="L57" s="24"/>
      <c r="M57" s="22">
        <v>21.26</v>
      </c>
      <c r="N57" s="22">
        <v>17.89</v>
      </c>
      <c r="O57" s="22">
        <v>36.88</v>
      </c>
      <c r="P57" s="22">
        <v>10.38</v>
      </c>
      <c r="Q57" s="24"/>
      <c r="R57" s="24">
        <f t="shared" si="7"/>
        <v>141.94</v>
      </c>
      <c r="S57" s="19" t="s">
        <v>38</v>
      </c>
      <c r="T57" s="25"/>
      <c r="U57" s="25"/>
    </row>
    <row r="58" s="4" customFormat="1" ht="55.2" customHeight="1" outlineLevel="1" spans="1:21">
      <c r="A58" s="22">
        <v>51</v>
      </c>
      <c r="B58" s="23" t="s">
        <v>108</v>
      </c>
      <c r="C58" s="23" t="s">
        <v>110</v>
      </c>
      <c r="D58" s="22"/>
      <c r="E58" s="22" t="s">
        <v>86</v>
      </c>
      <c r="F58" s="22">
        <f>68.78-F57</f>
        <v>50.16</v>
      </c>
      <c r="G58" s="22">
        <f>63.85-G57</f>
        <v>59.32</v>
      </c>
      <c r="H58" s="22">
        <f>32.35-H57</f>
        <v>29.4</v>
      </c>
      <c r="I58" s="22">
        <f>48.67-I57</f>
        <v>35.7</v>
      </c>
      <c r="J58" s="22">
        <f>36.06-J57</f>
        <v>32.4</v>
      </c>
      <c r="K58" s="22">
        <f>62.31-K57</f>
        <v>49.51</v>
      </c>
      <c r="L58" s="24"/>
      <c r="M58" s="22">
        <f>79.81-M57</f>
        <v>58.55</v>
      </c>
      <c r="N58" s="22">
        <f>79.6-N57</f>
        <v>61.71</v>
      </c>
      <c r="O58" s="22">
        <f>89.33-O57</f>
        <v>52.45</v>
      </c>
      <c r="P58" s="22">
        <f>46.43-P57</f>
        <v>36.05</v>
      </c>
      <c r="Q58" s="24"/>
      <c r="R58" s="24">
        <f t="shared" si="7"/>
        <v>465.25</v>
      </c>
      <c r="S58" s="19" t="s">
        <v>38</v>
      </c>
      <c r="T58" s="25"/>
      <c r="U58" s="25"/>
    </row>
    <row r="59" s="4" customFormat="1" ht="55.2" customHeight="1" outlineLevel="1" spans="1:21">
      <c r="A59" s="22">
        <v>52</v>
      </c>
      <c r="B59" s="23" t="s">
        <v>108</v>
      </c>
      <c r="C59" s="23" t="s">
        <v>111</v>
      </c>
      <c r="D59" s="22"/>
      <c r="E59" s="22" t="s">
        <v>86</v>
      </c>
      <c r="F59" s="22"/>
      <c r="G59" s="22">
        <v>20.82</v>
      </c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>
        <f t="shared" si="7"/>
        <v>20.82</v>
      </c>
      <c r="S59" s="19" t="s">
        <v>38</v>
      </c>
      <c r="T59" s="25"/>
      <c r="U59" s="25"/>
    </row>
    <row r="60" s="4" customFormat="1" ht="55.2" customHeight="1" outlineLevel="1" spans="1:21">
      <c r="A60" s="22">
        <v>53</v>
      </c>
      <c r="B60" s="23" t="s">
        <v>108</v>
      </c>
      <c r="C60" s="23" t="s">
        <v>112</v>
      </c>
      <c r="D60" s="22"/>
      <c r="E60" s="22" t="s">
        <v>86</v>
      </c>
      <c r="F60" s="22"/>
      <c r="G60" s="22">
        <v>6.62</v>
      </c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>
        <f t="shared" si="7"/>
        <v>6.62</v>
      </c>
      <c r="S60" s="19" t="s">
        <v>38</v>
      </c>
      <c r="T60" s="25"/>
      <c r="U60" s="25"/>
    </row>
    <row r="61" s="4" customFormat="1" ht="33" customHeight="1" outlineLevel="1" spans="1:21">
      <c r="A61" s="22">
        <v>54</v>
      </c>
      <c r="B61" s="23" t="s">
        <v>113</v>
      </c>
      <c r="C61" s="23" t="s">
        <v>114</v>
      </c>
      <c r="D61" s="22" t="s">
        <v>115</v>
      </c>
      <c r="E61" s="22" t="s">
        <v>42</v>
      </c>
      <c r="F61" s="22">
        <v>3</v>
      </c>
      <c r="G61" s="22">
        <v>2</v>
      </c>
      <c r="H61" s="22">
        <v>1</v>
      </c>
      <c r="I61" s="22">
        <v>1</v>
      </c>
      <c r="J61" s="22">
        <v>1</v>
      </c>
      <c r="K61" s="22">
        <v>3</v>
      </c>
      <c r="L61" s="24"/>
      <c r="M61" s="22">
        <v>3</v>
      </c>
      <c r="N61" s="22">
        <v>3</v>
      </c>
      <c r="O61" s="22">
        <v>5</v>
      </c>
      <c r="P61" s="22">
        <v>3</v>
      </c>
      <c r="Q61" s="24"/>
      <c r="R61" s="24">
        <f t="shared" si="7"/>
        <v>25</v>
      </c>
      <c r="S61" s="19" t="s">
        <v>58</v>
      </c>
      <c r="T61" s="25"/>
      <c r="U61" s="25"/>
    </row>
    <row r="62" s="4" customFormat="1" ht="35" customHeight="1" outlineLevel="1" spans="1:21">
      <c r="A62" s="22">
        <v>55</v>
      </c>
      <c r="B62" s="1" t="s">
        <v>94</v>
      </c>
      <c r="C62" s="23" t="s">
        <v>116</v>
      </c>
      <c r="D62" s="22"/>
      <c r="E62" s="22" t="s">
        <v>117</v>
      </c>
      <c r="F62" s="22">
        <f>1.5*3</f>
        <v>4.5</v>
      </c>
      <c r="G62" s="22">
        <f>1.5*2</f>
        <v>3</v>
      </c>
      <c r="H62" s="22">
        <f t="shared" ref="H62:J62" si="8">1.5*1</f>
        <v>1.5</v>
      </c>
      <c r="I62" s="22">
        <f t="shared" si="8"/>
        <v>1.5</v>
      </c>
      <c r="J62" s="22">
        <f t="shared" si="8"/>
        <v>1.5</v>
      </c>
      <c r="K62" s="22">
        <f t="shared" ref="K62:N62" si="9">1.5*3</f>
        <v>4.5</v>
      </c>
      <c r="L62" s="24"/>
      <c r="M62" s="22">
        <f t="shared" si="9"/>
        <v>4.5</v>
      </c>
      <c r="N62" s="22">
        <f t="shared" si="9"/>
        <v>4.5</v>
      </c>
      <c r="O62" s="22">
        <f>1.5*5</f>
        <v>7.5</v>
      </c>
      <c r="P62" s="22">
        <f>1.5*3</f>
        <v>4.5</v>
      </c>
      <c r="Q62" s="24"/>
      <c r="R62" s="24">
        <f t="shared" si="7"/>
        <v>37.5</v>
      </c>
      <c r="S62" s="19" t="s">
        <v>58</v>
      </c>
      <c r="T62" s="25"/>
      <c r="U62" s="25"/>
    </row>
    <row r="63" s="4" customFormat="1" ht="134.4" customHeight="1" outlineLevel="1" spans="1:21">
      <c r="A63" s="22">
        <v>56</v>
      </c>
      <c r="B63" s="23" t="s">
        <v>118</v>
      </c>
      <c r="C63" s="23" t="s">
        <v>119</v>
      </c>
      <c r="D63" s="22"/>
      <c r="E63" s="22" t="s">
        <v>120</v>
      </c>
      <c r="F63" s="22">
        <v>8.14</v>
      </c>
      <c r="G63" s="22">
        <v>22.8</v>
      </c>
      <c r="H63" s="22">
        <v>3.08</v>
      </c>
      <c r="I63" s="22">
        <v>3.08</v>
      </c>
      <c r="J63" s="22">
        <v>3.08</v>
      </c>
      <c r="K63" s="22">
        <v>6.11</v>
      </c>
      <c r="L63" s="24"/>
      <c r="M63" s="22">
        <v>7.16</v>
      </c>
      <c r="N63" s="22">
        <v>12.21</v>
      </c>
      <c r="O63" s="22">
        <v>23.13</v>
      </c>
      <c r="P63" s="22">
        <v>6.11</v>
      </c>
      <c r="Q63" s="24"/>
      <c r="R63" s="24">
        <f t="shared" si="7"/>
        <v>94.9</v>
      </c>
      <c r="S63" s="19" t="s">
        <v>58</v>
      </c>
      <c r="T63" s="25"/>
      <c r="U63" s="25"/>
    </row>
    <row r="64" s="4" customFormat="1" ht="28.8" customHeight="1" outlineLevel="1" spans="1:21">
      <c r="A64" s="22">
        <v>57</v>
      </c>
      <c r="B64" s="23" t="s">
        <v>121</v>
      </c>
      <c r="C64" s="23" t="s">
        <v>122</v>
      </c>
      <c r="D64" s="23"/>
      <c r="E64" s="22" t="s">
        <v>42</v>
      </c>
      <c r="F64" s="22"/>
      <c r="G64" s="22"/>
      <c r="H64" s="24"/>
      <c r="I64" s="24"/>
      <c r="J64" s="24"/>
      <c r="K64" s="24"/>
      <c r="L64" s="24">
        <v>13</v>
      </c>
      <c r="M64" s="24"/>
      <c r="N64" s="24"/>
      <c r="O64" s="24"/>
      <c r="P64" s="24"/>
      <c r="Q64" s="24">
        <v>9</v>
      </c>
      <c r="R64" s="24">
        <f t="shared" si="7"/>
        <v>22</v>
      </c>
      <c r="S64" s="19" t="s">
        <v>38</v>
      </c>
      <c r="T64" s="25"/>
      <c r="U64" s="25"/>
    </row>
    <row r="65" s="4" customFormat="1" ht="42" customHeight="1" outlineLevel="1" spans="1:21">
      <c r="A65" s="22">
        <v>58</v>
      </c>
      <c r="B65" s="28" t="s">
        <v>40</v>
      </c>
      <c r="C65" s="28" t="s">
        <v>41</v>
      </c>
      <c r="D65" s="23"/>
      <c r="E65" s="29" t="s">
        <v>42</v>
      </c>
      <c r="F65" s="22"/>
      <c r="G65" s="22"/>
      <c r="H65" s="24"/>
      <c r="I65" s="24"/>
      <c r="J65" s="24"/>
      <c r="K65" s="24"/>
      <c r="L65" s="29">
        <v>13</v>
      </c>
      <c r="M65" s="29"/>
      <c r="N65" s="24"/>
      <c r="O65" s="24"/>
      <c r="P65" s="24"/>
      <c r="Q65" s="30">
        <v>9</v>
      </c>
      <c r="R65" s="24">
        <f t="shared" si="7"/>
        <v>22</v>
      </c>
      <c r="S65" s="19" t="s">
        <v>38</v>
      </c>
      <c r="T65" s="25"/>
      <c r="U65" s="25"/>
    </row>
    <row r="66" s="4" customFormat="1" ht="48" customHeight="1" outlineLevel="1" spans="1:21">
      <c r="A66" s="22">
        <v>59</v>
      </c>
      <c r="B66" s="28" t="s">
        <v>43</v>
      </c>
      <c r="C66" s="28" t="s">
        <v>44</v>
      </c>
      <c r="D66" s="23"/>
      <c r="E66" s="29" t="s">
        <v>45</v>
      </c>
      <c r="F66" s="22"/>
      <c r="G66" s="22"/>
      <c r="H66" s="24"/>
      <c r="I66" s="24"/>
      <c r="J66" s="24"/>
      <c r="K66" s="24"/>
      <c r="L66" s="29">
        <v>13</v>
      </c>
      <c r="M66" s="29"/>
      <c r="N66" s="24"/>
      <c r="O66" s="24"/>
      <c r="P66" s="24"/>
      <c r="Q66" s="30">
        <v>9</v>
      </c>
      <c r="R66" s="24">
        <f t="shared" si="7"/>
        <v>22</v>
      </c>
      <c r="S66" s="19" t="s">
        <v>38</v>
      </c>
      <c r="T66" s="25"/>
      <c r="U66" s="25"/>
    </row>
    <row r="67" s="4" customFormat="1" ht="28.8" customHeight="1" outlineLevel="1" spans="1:21">
      <c r="A67" s="22">
        <v>60</v>
      </c>
      <c r="B67" s="28" t="s">
        <v>46</v>
      </c>
      <c r="C67" s="28" t="s">
        <v>47</v>
      </c>
      <c r="D67" s="23"/>
      <c r="E67" s="29" t="s">
        <v>42</v>
      </c>
      <c r="F67" s="22"/>
      <c r="G67" s="22"/>
      <c r="H67" s="24"/>
      <c r="I67" s="24"/>
      <c r="J67" s="24"/>
      <c r="K67" s="24"/>
      <c r="L67" s="29">
        <v>13</v>
      </c>
      <c r="M67" s="29"/>
      <c r="N67" s="24"/>
      <c r="O67" s="24"/>
      <c r="P67" s="24"/>
      <c r="Q67" s="30">
        <v>9</v>
      </c>
      <c r="R67" s="24">
        <f t="shared" si="7"/>
        <v>22</v>
      </c>
      <c r="S67" s="19" t="s">
        <v>38</v>
      </c>
      <c r="T67" s="25"/>
      <c r="U67" s="25"/>
    </row>
    <row r="68" s="4" customFormat="1" ht="28.8" customHeight="1" outlineLevel="1" spans="1:21">
      <c r="A68" s="22">
        <v>61</v>
      </c>
      <c r="B68" s="23" t="s">
        <v>48</v>
      </c>
      <c r="C68" s="23" t="s">
        <v>123</v>
      </c>
      <c r="D68" s="23"/>
      <c r="E68" s="22" t="s">
        <v>37</v>
      </c>
      <c r="F68" s="22"/>
      <c r="G68" s="22"/>
      <c r="H68" s="24"/>
      <c r="I68" s="24"/>
      <c r="J68" s="24"/>
      <c r="K68" s="24"/>
      <c r="L68" s="22">
        <v>2</v>
      </c>
      <c r="M68" s="24"/>
      <c r="N68" s="24"/>
      <c r="O68" s="24"/>
      <c r="P68" s="24"/>
      <c r="Q68" s="24">
        <v>0</v>
      </c>
      <c r="R68" s="24">
        <f t="shared" ref="R68:R84" si="10">SUM(F68:Q68)</f>
        <v>2</v>
      </c>
      <c r="S68" s="19" t="s">
        <v>38</v>
      </c>
      <c r="T68" s="25"/>
      <c r="U68" s="25"/>
    </row>
    <row r="69" s="4" customFormat="1" ht="28.8" customHeight="1" outlineLevel="1" spans="1:21">
      <c r="A69" s="22">
        <v>62</v>
      </c>
      <c r="B69" s="23" t="s">
        <v>48</v>
      </c>
      <c r="C69" s="23" t="s">
        <v>124</v>
      </c>
      <c r="D69" s="23"/>
      <c r="E69" s="22" t="s">
        <v>37</v>
      </c>
      <c r="F69" s="22"/>
      <c r="G69" s="22"/>
      <c r="H69" s="24"/>
      <c r="I69" s="24"/>
      <c r="J69" s="24"/>
      <c r="K69" s="24"/>
      <c r="L69" s="22">
        <v>7</v>
      </c>
      <c r="M69" s="24"/>
      <c r="N69" s="24"/>
      <c r="O69" s="24"/>
      <c r="P69" s="24"/>
      <c r="Q69" s="24">
        <v>6</v>
      </c>
      <c r="R69" s="24">
        <f t="shared" si="10"/>
        <v>13</v>
      </c>
      <c r="S69" s="19" t="s">
        <v>38</v>
      </c>
      <c r="T69" s="25"/>
      <c r="U69" s="25"/>
    </row>
    <row r="70" s="4" customFormat="1" ht="28.8" customHeight="1" outlineLevel="1" spans="1:21">
      <c r="A70" s="22">
        <v>63</v>
      </c>
      <c r="B70" s="23" t="s">
        <v>48</v>
      </c>
      <c r="C70" s="23" t="s">
        <v>125</v>
      </c>
      <c r="D70" s="23"/>
      <c r="E70" s="22" t="s">
        <v>37</v>
      </c>
      <c r="F70" s="22"/>
      <c r="G70" s="22"/>
      <c r="H70" s="24"/>
      <c r="I70" s="24"/>
      <c r="J70" s="24"/>
      <c r="K70" s="24"/>
      <c r="L70" s="22">
        <v>4</v>
      </c>
      <c r="M70" s="24"/>
      <c r="N70" s="24"/>
      <c r="O70" s="24"/>
      <c r="P70" s="24"/>
      <c r="Q70" s="24">
        <v>3</v>
      </c>
      <c r="R70" s="24">
        <f t="shared" si="10"/>
        <v>7</v>
      </c>
      <c r="S70" s="19" t="s">
        <v>38</v>
      </c>
      <c r="T70" s="25"/>
      <c r="U70" s="25"/>
    </row>
    <row r="71" s="4" customFormat="1" ht="28.8" customHeight="1" outlineLevel="1" spans="1:21">
      <c r="A71" s="22">
        <v>64</v>
      </c>
      <c r="B71" s="28" t="s">
        <v>55</v>
      </c>
      <c r="C71" s="28" t="s">
        <v>56</v>
      </c>
      <c r="D71" s="23"/>
      <c r="E71" s="31" t="s">
        <v>57</v>
      </c>
      <c r="F71" s="22"/>
      <c r="G71" s="22"/>
      <c r="H71" s="24"/>
      <c r="I71" s="24"/>
      <c r="J71" s="24"/>
      <c r="K71" s="24"/>
      <c r="L71" s="22">
        <f>L64*6</f>
        <v>78</v>
      </c>
      <c r="M71" s="22"/>
      <c r="N71" s="24"/>
      <c r="O71" s="24"/>
      <c r="P71" s="24"/>
      <c r="Q71" s="24">
        <f>Q64*6</f>
        <v>54</v>
      </c>
      <c r="R71" s="24">
        <f t="shared" si="10"/>
        <v>132</v>
      </c>
      <c r="S71" s="19" t="s">
        <v>58</v>
      </c>
      <c r="T71" s="25"/>
      <c r="U71" s="25"/>
    </row>
    <row r="72" s="4" customFormat="1" ht="28.8" customHeight="1" outlineLevel="1" spans="1:21">
      <c r="A72" s="22">
        <v>65</v>
      </c>
      <c r="B72" s="28" t="s">
        <v>59</v>
      </c>
      <c r="C72" s="28" t="s">
        <v>60</v>
      </c>
      <c r="D72" s="23"/>
      <c r="E72" s="31" t="s">
        <v>57</v>
      </c>
      <c r="F72" s="22"/>
      <c r="G72" s="22"/>
      <c r="H72" s="24"/>
      <c r="I72" s="24"/>
      <c r="J72" s="24"/>
      <c r="K72" s="24"/>
      <c r="L72" s="22">
        <v>78</v>
      </c>
      <c r="M72" s="22"/>
      <c r="N72" s="24"/>
      <c r="O72" s="24"/>
      <c r="P72" s="24"/>
      <c r="Q72" s="24">
        <v>54</v>
      </c>
      <c r="R72" s="24">
        <f t="shared" si="10"/>
        <v>132</v>
      </c>
      <c r="S72" s="19" t="s">
        <v>58</v>
      </c>
      <c r="T72" s="25"/>
      <c r="U72" s="25"/>
    </row>
    <row r="73" s="4" customFormat="1" ht="55.2" customHeight="1" outlineLevel="1" spans="1:21">
      <c r="A73" s="22">
        <v>66</v>
      </c>
      <c r="B73" s="23" t="s">
        <v>61</v>
      </c>
      <c r="C73" s="23" t="s">
        <v>62</v>
      </c>
      <c r="D73" s="22"/>
      <c r="E73" s="22" t="s">
        <v>37</v>
      </c>
      <c r="F73" s="22"/>
      <c r="G73" s="22"/>
      <c r="H73" s="22"/>
      <c r="I73" s="22"/>
      <c r="J73" s="22"/>
      <c r="K73" s="22"/>
      <c r="L73" s="22">
        <v>1</v>
      </c>
      <c r="M73" s="22"/>
      <c r="N73" s="22"/>
      <c r="O73" s="22"/>
      <c r="P73" s="22"/>
      <c r="Q73" s="24"/>
      <c r="R73" s="24">
        <f t="shared" si="10"/>
        <v>1</v>
      </c>
      <c r="S73" s="19" t="s">
        <v>38</v>
      </c>
      <c r="T73" s="25"/>
      <c r="U73" s="25"/>
    </row>
    <row r="74" s="4" customFormat="1" ht="28.8" customHeight="1" outlineLevel="1" spans="1:21">
      <c r="A74" s="22">
        <v>67</v>
      </c>
      <c r="B74" s="23" t="s">
        <v>63</v>
      </c>
      <c r="C74" s="23" t="s">
        <v>65</v>
      </c>
      <c r="D74" s="23"/>
      <c r="E74" s="22" t="s">
        <v>37</v>
      </c>
      <c r="F74" s="22"/>
      <c r="G74" s="22"/>
      <c r="H74" s="24"/>
      <c r="I74" s="24">
        <v>2</v>
      </c>
      <c r="J74" s="24">
        <v>4</v>
      </c>
      <c r="K74" s="24"/>
      <c r="L74" s="22"/>
      <c r="M74" s="24"/>
      <c r="N74" s="24"/>
      <c r="O74" s="24"/>
      <c r="P74" s="24"/>
      <c r="Q74" s="22">
        <v>0</v>
      </c>
      <c r="R74" s="24">
        <f t="shared" si="10"/>
        <v>6</v>
      </c>
      <c r="S74" s="19" t="s">
        <v>38</v>
      </c>
      <c r="T74" s="25"/>
      <c r="U74" s="25"/>
    </row>
    <row r="75" s="4" customFormat="1" ht="28.8" customHeight="1" outlineLevel="1" spans="1:21">
      <c r="A75" s="22">
        <v>68</v>
      </c>
      <c r="B75" s="23" t="s">
        <v>63</v>
      </c>
      <c r="C75" s="23" t="s">
        <v>126</v>
      </c>
      <c r="D75" s="23"/>
      <c r="E75" s="22" t="s">
        <v>37</v>
      </c>
      <c r="F75" s="22"/>
      <c r="G75" s="22"/>
      <c r="H75" s="24"/>
      <c r="I75" s="24"/>
      <c r="J75" s="24"/>
      <c r="K75" s="24"/>
      <c r="L75" s="22">
        <v>41</v>
      </c>
      <c r="M75" s="24"/>
      <c r="N75" s="24"/>
      <c r="O75" s="24"/>
      <c r="P75" s="24"/>
      <c r="Q75" s="22">
        <v>31</v>
      </c>
      <c r="R75" s="24">
        <f t="shared" si="10"/>
        <v>72</v>
      </c>
      <c r="S75" s="19" t="s">
        <v>38</v>
      </c>
      <c r="T75" s="25"/>
      <c r="U75" s="25"/>
    </row>
    <row r="76" s="4" customFormat="1" ht="28.8" customHeight="1" outlineLevel="1" spans="1:21">
      <c r="A76" s="22">
        <v>69</v>
      </c>
      <c r="B76" s="23" t="s">
        <v>63</v>
      </c>
      <c r="C76" s="23" t="s">
        <v>71</v>
      </c>
      <c r="D76" s="23"/>
      <c r="E76" s="22" t="s">
        <v>37</v>
      </c>
      <c r="F76" s="22"/>
      <c r="G76" s="22"/>
      <c r="H76" s="24"/>
      <c r="I76" s="24"/>
      <c r="J76" s="24"/>
      <c r="K76" s="24">
        <v>1</v>
      </c>
      <c r="L76" s="22"/>
      <c r="M76" s="24"/>
      <c r="N76" s="24"/>
      <c r="O76" s="24"/>
      <c r="P76" s="24"/>
      <c r="Q76" s="22">
        <v>0</v>
      </c>
      <c r="R76" s="24">
        <f t="shared" si="10"/>
        <v>1</v>
      </c>
      <c r="S76" s="19" t="s">
        <v>38</v>
      </c>
      <c r="T76" s="25"/>
      <c r="U76" s="25"/>
    </row>
    <row r="77" s="4" customFormat="1" ht="28.8" customHeight="1" outlineLevel="1" spans="1:21">
      <c r="A77" s="22">
        <v>70</v>
      </c>
      <c r="B77" s="28" t="s">
        <v>76</v>
      </c>
      <c r="C77" s="28" t="s">
        <v>77</v>
      </c>
      <c r="D77" s="23"/>
      <c r="E77" s="22" t="s">
        <v>42</v>
      </c>
      <c r="F77" s="22"/>
      <c r="G77" s="22"/>
      <c r="H77" s="24"/>
      <c r="I77" s="24"/>
      <c r="J77" s="24"/>
      <c r="K77" s="24"/>
      <c r="L77" s="22">
        <f>L74+I74+J74</f>
        <v>6</v>
      </c>
      <c r="M77" s="24"/>
      <c r="N77" s="24"/>
      <c r="O77" s="24"/>
      <c r="P77" s="24"/>
      <c r="Q77" s="22">
        <f>Q74</f>
        <v>0</v>
      </c>
      <c r="R77" s="24">
        <f t="shared" si="10"/>
        <v>6</v>
      </c>
      <c r="S77" s="19" t="s">
        <v>38</v>
      </c>
      <c r="T77" s="25"/>
      <c r="U77" s="25"/>
    </row>
    <row r="78" s="4" customFormat="1" ht="28.8" customHeight="1" outlineLevel="1" spans="1:21">
      <c r="A78" s="22">
        <v>71</v>
      </c>
      <c r="B78" s="23" t="s">
        <v>79</v>
      </c>
      <c r="C78" s="23" t="s">
        <v>80</v>
      </c>
      <c r="D78" s="23"/>
      <c r="E78" s="22" t="s">
        <v>42</v>
      </c>
      <c r="F78" s="22"/>
      <c r="G78" s="22"/>
      <c r="H78" s="24"/>
      <c r="I78" s="24"/>
      <c r="J78" s="24"/>
      <c r="K78" s="24"/>
      <c r="L78" s="22">
        <v>48</v>
      </c>
      <c r="M78" s="24"/>
      <c r="N78" s="24"/>
      <c r="O78" s="24"/>
      <c r="P78" s="24"/>
      <c r="Q78" s="24">
        <v>31</v>
      </c>
      <c r="R78" s="24">
        <f t="shared" si="10"/>
        <v>79</v>
      </c>
      <c r="S78" s="19" t="s">
        <v>38</v>
      </c>
      <c r="T78" s="25"/>
      <c r="U78" s="25"/>
    </row>
    <row r="79" s="4" customFormat="1" ht="48" customHeight="1" outlineLevel="1" spans="1:21">
      <c r="A79" s="22">
        <v>72</v>
      </c>
      <c r="B79" s="23" t="s">
        <v>127</v>
      </c>
      <c r="C79" s="23" t="s">
        <v>128</v>
      </c>
      <c r="D79" s="23"/>
      <c r="E79" s="22" t="s">
        <v>37</v>
      </c>
      <c r="F79" s="22"/>
      <c r="G79" s="22"/>
      <c r="H79" s="24"/>
      <c r="I79" s="24"/>
      <c r="J79" s="24"/>
      <c r="K79" s="24"/>
      <c r="L79" s="22">
        <f>L75</f>
        <v>41</v>
      </c>
      <c r="M79" s="24"/>
      <c r="N79" s="24"/>
      <c r="O79" s="24"/>
      <c r="P79" s="24"/>
      <c r="Q79" s="24">
        <f>Q75</f>
        <v>31</v>
      </c>
      <c r="R79" s="24">
        <f t="shared" si="10"/>
        <v>72</v>
      </c>
      <c r="S79" s="19" t="s">
        <v>38</v>
      </c>
      <c r="T79" s="25"/>
      <c r="U79" s="25"/>
    </row>
    <row r="80" s="4" customFormat="1" ht="48" customHeight="1" outlineLevel="1" spans="1:21">
      <c r="A80" s="22">
        <v>73</v>
      </c>
      <c r="B80" s="23" t="s">
        <v>129</v>
      </c>
      <c r="C80" s="23" t="s">
        <v>130</v>
      </c>
      <c r="D80" s="23"/>
      <c r="E80" s="22" t="s">
        <v>37</v>
      </c>
      <c r="F80" s="22"/>
      <c r="G80" s="22"/>
      <c r="H80" s="24"/>
      <c r="I80" s="24"/>
      <c r="J80" s="24"/>
      <c r="K80" s="24"/>
      <c r="L80" s="22">
        <v>1</v>
      </c>
      <c r="M80" s="24"/>
      <c r="N80" s="24"/>
      <c r="O80" s="24"/>
      <c r="P80" s="24"/>
      <c r="Q80" s="24">
        <v>0</v>
      </c>
      <c r="R80" s="24">
        <f t="shared" si="10"/>
        <v>1</v>
      </c>
      <c r="S80" s="32" t="s">
        <v>131</v>
      </c>
      <c r="T80" s="25"/>
      <c r="U80" s="25"/>
    </row>
    <row r="81" s="4" customFormat="1" ht="28.8" customHeight="1" outlineLevel="1" spans="1:1024 1025:16330">
      <c r="A81" s="22">
        <v>74</v>
      </c>
      <c r="B81" s="28" t="s">
        <v>81</v>
      </c>
      <c r="C81" s="28" t="s">
        <v>82</v>
      </c>
      <c r="D81" s="23"/>
      <c r="E81" s="31" t="s">
        <v>37</v>
      </c>
      <c r="F81" s="22"/>
      <c r="G81" s="22"/>
      <c r="H81" s="24"/>
      <c r="I81" s="24"/>
      <c r="J81" s="24"/>
      <c r="K81" s="24"/>
      <c r="L81" s="29">
        <f>SUM(L74:L76)+K76+J74+I74</f>
        <v>48</v>
      </c>
      <c r="M81" s="29"/>
      <c r="N81" s="24"/>
      <c r="O81" s="24"/>
      <c r="P81" s="24"/>
      <c r="Q81" s="29">
        <f>SUM(Q74:Q76)</f>
        <v>31</v>
      </c>
      <c r="R81" s="24">
        <f t="shared" si="10"/>
        <v>79</v>
      </c>
      <c r="S81" s="19"/>
      <c r="T81" s="25"/>
      <c r="U81" s="25"/>
    </row>
    <row r="82" s="4" customFormat="1" ht="28.8" customHeight="1" outlineLevel="1" spans="1:1024 1025:16330">
      <c r="A82" s="22">
        <v>75</v>
      </c>
      <c r="B82" s="28" t="s">
        <v>83</v>
      </c>
      <c r="C82" s="28" t="s">
        <v>132</v>
      </c>
      <c r="D82" s="23"/>
      <c r="E82" s="31" t="s">
        <v>86</v>
      </c>
      <c r="F82" s="22"/>
      <c r="G82" s="22"/>
      <c r="H82" s="24"/>
      <c r="I82" s="24"/>
      <c r="J82" s="24"/>
      <c r="K82" s="24"/>
      <c r="L82" s="29">
        <v>1662.03</v>
      </c>
      <c r="M82" s="29"/>
      <c r="N82" s="24"/>
      <c r="O82" s="24"/>
      <c r="P82" s="24"/>
      <c r="Q82" s="30">
        <v>3033.41</v>
      </c>
      <c r="R82" s="24">
        <f t="shared" si="10"/>
        <v>4695.44</v>
      </c>
      <c r="S82" s="19" t="s">
        <v>38</v>
      </c>
      <c r="T82" s="25"/>
      <c r="U82" s="25"/>
    </row>
    <row r="83" s="4" customFormat="1" ht="28.8" customHeight="1" outlineLevel="1" spans="1:1024 1025:16330">
      <c r="A83" s="22">
        <v>76</v>
      </c>
      <c r="B83" s="28" t="s">
        <v>90</v>
      </c>
      <c r="C83" s="28" t="s">
        <v>91</v>
      </c>
      <c r="D83" s="23"/>
      <c r="E83" s="31" t="s">
        <v>86</v>
      </c>
      <c r="F83" s="22"/>
      <c r="G83" s="22"/>
      <c r="H83" s="24"/>
      <c r="I83" s="24"/>
      <c r="J83" s="24"/>
      <c r="K83" s="24"/>
      <c r="L83" s="29">
        <f>2621.8+130.96</f>
        <v>2752.76</v>
      </c>
      <c r="M83" s="29"/>
      <c r="N83" s="24"/>
      <c r="O83" s="24"/>
      <c r="P83" s="24"/>
      <c r="Q83" s="30">
        <v>1802.12</v>
      </c>
      <c r="R83" s="24">
        <f t="shared" si="10"/>
        <v>4554.88</v>
      </c>
      <c r="S83" s="19" t="s">
        <v>38</v>
      </c>
      <c r="T83" s="25"/>
      <c r="U83" s="25"/>
    </row>
    <row r="84" s="4" customFormat="1" ht="50" customHeight="1" outlineLevel="1" spans="1:1024 1025:16330">
      <c r="A84" s="22">
        <v>77</v>
      </c>
      <c r="B84" s="28" t="s">
        <v>94</v>
      </c>
      <c r="C84" s="28" t="s">
        <v>97</v>
      </c>
      <c r="D84" s="23"/>
      <c r="E84" s="31" t="s">
        <v>86</v>
      </c>
      <c r="F84" s="22"/>
      <c r="G84" s="22"/>
      <c r="H84" s="24"/>
      <c r="I84" s="24"/>
      <c r="J84" s="24"/>
      <c r="K84" s="24"/>
      <c r="L84" s="29">
        <v>94.71</v>
      </c>
      <c r="M84" s="29"/>
      <c r="N84" s="24"/>
      <c r="O84" s="24"/>
      <c r="P84" s="24"/>
      <c r="Q84" s="30">
        <v>51.92</v>
      </c>
      <c r="R84" s="24">
        <f t="shared" si="10"/>
        <v>146.63</v>
      </c>
      <c r="S84" s="19" t="s">
        <v>38</v>
      </c>
      <c r="T84" s="25"/>
      <c r="U84" s="25"/>
    </row>
    <row r="85" s="3" customFormat="1" ht="26" customHeight="1" spans="1:1024 1025:16330">
      <c r="A85" s="22"/>
      <c r="B85" s="17" t="s">
        <v>133</v>
      </c>
      <c r="C85" s="17"/>
      <c r="D85" s="17"/>
      <c r="E85" s="17"/>
      <c r="F85" s="8"/>
      <c r="G85" s="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24"/>
      <c r="S85" s="19"/>
      <c r="T85" s="25"/>
      <c r="U85" s="25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  <c r="IK85" s="4"/>
      <c r="IL85" s="4"/>
      <c r="IM85" s="4"/>
      <c r="IN85" s="4"/>
      <c r="IO85" s="4"/>
      <c r="IP85" s="4"/>
      <c r="IQ85" s="4"/>
      <c r="IR85" s="4"/>
      <c r="IS85" s="4"/>
      <c r="IT85" s="4"/>
      <c r="IU85" s="4"/>
      <c r="IV85" s="4"/>
      <c r="IW85" s="4"/>
      <c r="IX85" s="4"/>
      <c r="IY85" s="4"/>
      <c r="IZ85" s="4"/>
      <c r="JA85" s="4"/>
      <c r="JB85" s="4"/>
      <c r="JC85" s="4"/>
      <c r="JD85" s="4"/>
      <c r="JE85" s="4"/>
      <c r="JF85" s="4"/>
      <c r="JG85" s="4"/>
      <c r="JH85" s="4"/>
      <c r="JI85" s="4"/>
      <c r="JJ85" s="4"/>
      <c r="JK85" s="4"/>
      <c r="JL85" s="4"/>
      <c r="JM85" s="4"/>
      <c r="JN85" s="4"/>
      <c r="JO85" s="4"/>
      <c r="JP85" s="4"/>
      <c r="JQ85" s="4"/>
      <c r="JR85" s="4"/>
      <c r="JS85" s="4"/>
      <c r="JT85" s="4"/>
      <c r="JU85" s="4"/>
      <c r="JV85" s="4"/>
      <c r="JW85" s="4"/>
      <c r="JX85" s="4"/>
      <c r="JY85" s="4"/>
      <c r="JZ85" s="4"/>
      <c r="KA85" s="4"/>
      <c r="KB85" s="4"/>
      <c r="KC85" s="4"/>
      <c r="KD85" s="4"/>
      <c r="KE85" s="4"/>
      <c r="KF85" s="4"/>
      <c r="KG85" s="4"/>
      <c r="KH85" s="4"/>
      <c r="KI85" s="4"/>
      <c r="KJ85" s="4"/>
      <c r="KK85" s="4"/>
      <c r="KL85" s="4"/>
      <c r="KM85" s="4"/>
      <c r="KN85" s="4"/>
      <c r="KO85" s="4"/>
      <c r="KP85" s="4"/>
      <c r="KQ85" s="4"/>
      <c r="KR85" s="4"/>
      <c r="KS85" s="4"/>
      <c r="KT85" s="4"/>
      <c r="KU85" s="4"/>
      <c r="KV85" s="4"/>
      <c r="KW85" s="4"/>
      <c r="KX85" s="4"/>
      <c r="KY85" s="4"/>
      <c r="KZ85" s="4"/>
      <c r="LA85" s="4"/>
      <c r="LB85" s="4"/>
      <c r="LC85" s="4"/>
      <c r="LD85" s="4"/>
      <c r="LE85" s="4"/>
      <c r="LF85" s="4"/>
      <c r="LG85" s="4"/>
      <c r="LH85" s="4"/>
      <c r="LI85" s="4"/>
      <c r="LJ85" s="4"/>
      <c r="LK85" s="4"/>
      <c r="LL85" s="4"/>
      <c r="LM85" s="4"/>
      <c r="LN85" s="4"/>
      <c r="LO85" s="4"/>
      <c r="LP85" s="4"/>
      <c r="LQ85" s="4"/>
      <c r="LR85" s="4"/>
      <c r="LS85" s="4"/>
      <c r="LT85" s="4"/>
      <c r="LU85" s="4"/>
      <c r="LV85" s="4"/>
      <c r="LW85" s="4"/>
      <c r="LX85" s="4"/>
      <c r="LY85" s="4"/>
      <c r="LZ85" s="4"/>
      <c r="MA85" s="4"/>
      <c r="MB85" s="4"/>
      <c r="MC85" s="4"/>
      <c r="MD85" s="4"/>
      <c r="ME85" s="4"/>
      <c r="MF85" s="4"/>
      <c r="MG85" s="4"/>
      <c r="MH85" s="4"/>
      <c r="MI85" s="4"/>
      <c r="MJ85" s="4"/>
      <c r="MK85" s="4"/>
      <c r="ML85" s="4"/>
      <c r="MM85" s="4"/>
      <c r="MN85" s="4"/>
      <c r="MO85" s="4"/>
      <c r="MP85" s="4"/>
      <c r="MQ85" s="4"/>
      <c r="MR85" s="4"/>
      <c r="MS85" s="4"/>
      <c r="MT85" s="4"/>
      <c r="MU85" s="4"/>
      <c r="MV85" s="4"/>
      <c r="MW85" s="4"/>
      <c r="MX85" s="4"/>
      <c r="MY85" s="4"/>
      <c r="MZ85" s="4"/>
      <c r="NA85" s="4"/>
      <c r="NB85" s="4"/>
      <c r="NC85" s="4"/>
      <c r="ND85" s="4"/>
      <c r="NE85" s="4"/>
      <c r="NF85" s="4"/>
      <c r="NG85" s="4"/>
      <c r="NH85" s="4"/>
      <c r="NI85" s="4"/>
      <c r="NJ85" s="4"/>
      <c r="NK85" s="4"/>
      <c r="NL85" s="4"/>
      <c r="NM85" s="4"/>
      <c r="NN85" s="4"/>
      <c r="NO85" s="4"/>
      <c r="NP85" s="4"/>
      <c r="NQ85" s="4"/>
      <c r="NR85" s="4"/>
      <c r="NS85" s="4"/>
      <c r="NT85" s="4"/>
      <c r="NU85" s="4"/>
      <c r="NV85" s="4"/>
      <c r="NW85" s="4"/>
      <c r="NX85" s="4"/>
      <c r="NY85" s="4"/>
      <c r="NZ85" s="4"/>
      <c r="OA85" s="4"/>
      <c r="OB85" s="4"/>
      <c r="OC85" s="4"/>
      <c r="OD85" s="4"/>
      <c r="OE85" s="4"/>
      <c r="OF85" s="4"/>
      <c r="OG85" s="4"/>
      <c r="OH85" s="4"/>
      <c r="OI85" s="4"/>
      <c r="OJ85" s="4"/>
      <c r="OK85" s="4"/>
      <c r="OL85" s="4"/>
      <c r="OM85" s="4"/>
      <c r="ON85" s="4"/>
      <c r="OO85" s="4"/>
      <c r="OP85" s="4"/>
      <c r="OQ85" s="4"/>
      <c r="OR85" s="4"/>
      <c r="OS85" s="4"/>
      <c r="OT85" s="4"/>
      <c r="OU85" s="4"/>
      <c r="OV85" s="4"/>
      <c r="OW85" s="4"/>
      <c r="OX85" s="4"/>
      <c r="OY85" s="4"/>
      <c r="OZ85" s="4"/>
      <c r="PA85" s="4"/>
      <c r="PB85" s="4"/>
      <c r="PC85" s="4"/>
      <c r="PD85" s="4"/>
      <c r="PE85" s="4"/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  <c r="TK85" s="4"/>
      <c r="TL85" s="4"/>
      <c r="TM85" s="4"/>
      <c r="TN85" s="4"/>
      <c r="TO85" s="4"/>
      <c r="TP85" s="4"/>
      <c r="TQ85" s="4"/>
      <c r="TR85" s="4"/>
      <c r="TS85" s="4"/>
      <c r="TT85" s="4"/>
      <c r="TU85" s="4"/>
      <c r="TV85" s="4"/>
      <c r="TW85" s="4"/>
      <c r="TX85" s="4"/>
      <c r="TY85" s="4"/>
      <c r="TZ85" s="4"/>
      <c r="UA85" s="4"/>
      <c r="UB85" s="4"/>
      <c r="UC85" s="4"/>
      <c r="UD85" s="4"/>
      <c r="UE85" s="4"/>
      <c r="UF85" s="4"/>
      <c r="UG85" s="4"/>
      <c r="UH85" s="4"/>
      <c r="UI85" s="4"/>
      <c r="UJ85" s="4"/>
      <c r="UK85" s="4"/>
      <c r="UL85" s="4"/>
      <c r="UM85" s="4"/>
      <c r="UN85" s="4"/>
      <c r="UO85" s="4"/>
      <c r="UP85" s="4"/>
      <c r="UQ85" s="4"/>
      <c r="UR85" s="4"/>
      <c r="US85" s="4"/>
      <c r="UT85" s="4"/>
      <c r="UU85" s="4"/>
      <c r="UV85" s="4"/>
      <c r="UW85" s="4"/>
      <c r="UX85" s="4"/>
      <c r="UY85" s="4"/>
      <c r="UZ85" s="4"/>
      <c r="VA85" s="4"/>
      <c r="VB85" s="4"/>
      <c r="VC85" s="4"/>
      <c r="VD85" s="4"/>
      <c r="VE85" s="4"/>
      <c r="VF85" s="4"/>
      <c r="VG85" s="4"/>
      <c r="VH85" s="4"/>
      <c r="VI85" s="4"/>
      <c r="VJ85" s="4"/>
      <c r="VK85" s="4"/>
      <c r="VL85" s="4"/>
      <c r="VM85" s="4"/>
      <c r="VN85" s="4"/>
      <c r="VO85" s="4"/>
      <c r="VP85" s="4"/>
      <c r="VQ85" s="4"/>
      <c r="VR85" s="4"/>
      <c r="VS85" s="4"/>
      <c r="VT85" s="4"/>
      <c r="VU85" s="4"/>
      <c r="VV85" s="4"/>
      <c r="VW85" s="4"/>
      <c r="VX85" s="4"/>
      <c r="VY85" s="4"/>
      <c r="VZ85" s="4"/>
      <c r="WA85" s="4"/>
      <c r="WB85" s="4"/>
      <c r="WC85" s="4"/>
      <c r="WD85" s="4"/>
      <c r="WE85" s="4"/>
      <c r="WF85" s="4"/>
      <c r="WG85" s="4"/>
      <c r="WH85" s="4"/>
      <c r="WI85" s="4"/>
      <c r="WJ85" s="4"/>
      <c r="WK85" s="4"/>
      <c r="WL85" s="4"/>
      <c r="WM85" s="4"/>
      <c r="WN85" s="4"/>
      <c r="WO85" s="4"/>
      <c r="WP85" s="4"/>
      <c r="WQ85" s="4"/>
      <c r="WR85" s="4"/>
      <c r="WS85" s="4"/>
      <c r="WT85" s="4"/>
      <c r="WU85" s="4"/>
      <c r="WV85" s="4"/>
      <c r="WW85" s="4"/>
      <c r="WX85" s="4"/>
      <c r="WY85" s="4"/>
      <c r="WZ85" s="4"/>
      <c r="XA85" s="4"/>
      <c r="XB85" s="4"/>
      <c r="XC85" s="4"/>
      <c r="XD85" s="4"/>
      <c r="XE85" s="4"/>
      <c r="XF85" s="4"/>
      <c r="XG85" s="4"/>
      <c r="XH85" s="4"/>
      <c r="XI85" s="4"/>
      <c r="XJ85" s="4"/>
      <c r="XK85" s="4"/>
      <c r="XL85" s="4"/>
      <c r="XM85" s="4"/>
      <c r="XN85" s="4"/>
      <c r="XO85" s="4"/>
      <c r="XP85" s="4"/>
      <c r="XQ85" s="4"/>
      <c r="XR85" s="4"/>
      <c r="XS85" s="4"/>
      <c r="XT85" s="4"/>
      <c r="XU85" s="4"/>
      <c r="XV85" s="4"/>
      <c r="XW85" s="4"/>
      <c r="XX85" s="4"/>
      <c r="XY85" s="4"/>
      <c r="XZ85" s="4"/>
      <c r="YA85" s="4"/>
      <c r="YB85" s="4"/>
      <c r="YC85" s="4"/>
      <c r="YD85" s="4"/>
      <c r="YE85" s="4"/>
      <c r="YF85" s="4"/>
      <c r="YG85" s="4"/>
      <c r="YH85" s="4"/>
      <c r="YI85" s="4"/>
      <c r="YJ85" s="4"/>
      <c r="YK85" s="4"/>
      <c r="YL85" s="4"/>
      <c r="YM85" s="4"/>
      <c r="YN85" s="4"/>
      <c r="YO85" s="4"/>
      <c r="YP85" s="4"/>
      <c r="YQ85" s="4"/>
      <c r="YR85" s="4"/>
      <c r="YS85" s="4"/>
      <c r="YT85" s="4"/>
      <c r="YU85" s="4"/>
      <c r="YV85" s="4"/>
      <c r="YW85" s="4"/>
      <c r="YX85" s="4"/>
      <c r="YY85" s="4"/>
      <c r="YZ85" s="4"/>
      <c r="ZA85" s="4"/>
      <c r="ZB85" s="4"/>
      <c r="ZC85" s="4"/>
      <c r="ZD85" s="4"/>
      <c r="ZE85" s="4"/>
      <c r="ZF85" s="4"/>
      <c r="ZG85" s="4"/>
      <c r="ZH85" s="4"/>
      <c r="ZI85" s="4"/>
      <c r="ZJ85" s="4"/>
      <c r="ZK85" s="4"/>
      <c r="ZL85" s="4"/>
      <c r="ZM85" s="4"/>
      <c r="ZN85" s="4"/>
      <c r="ZO85" s="4"/>
      <c r="ZP85" s="4"/>
      <c r="ZQ85" s="4"/>
      <c r="ZR85" s="4"/>
      <c r="ZS85" s="4"/>
      <c r="ZT85" s="4"/>
      <c r="ZU85" s="4"/>
      <c r="ZV85" s="4"/>
      <c r="ZW85" s="4"/>
      <c r="ZX85" s="4"/>
      <c r="ZY85" s="4"/>
      <c r="ZZ85" s="4"/>
      <c r="AAA85" s="4"/>
      <c r="AAB85" s="4"/>
      <c r="AAC85" s="4"/>
      <c r="AAD85" s="4"/>
      <c r="AAE85" s="4"/>
      <c r="AAF85" s="4"/>
      <c r="AAG85" s="4"/>
      <c r="AAH85" s="4"/>
      <c r="AAI85" s="4"/>
      <c r="AAJ85" s="4"/>
      <c r="AAK85" s="4"/>
      <c r="AAL85" s="4"/>
      <c r="AAM85" s="4"/>
      <c r="AAN85" s="4"/>
      <c r="AAO85" s="4"/>
      <c r="AAP85" s="4"/>
      <c r="AAQ85" s="4"/>
      <c r="AAR85" s="4"/>
      <c r="AAS85" s="4"/>
      <c r="AAT85" s="4"/>
      <c r="AAU85" s="4"/>
      <c r="AAV85" s="4"/>
      <c r="AAW85" s="4"/>
      <c r="AAX85" s="4"/>
      <c r="AAY85" s="4"/>
      <c r="AAZ85" s="4"/>
      <c r="ABA85" s="4"/>
      <c r="ABB85" s="4"/>
      <c r="ABC85" s="4"/>
      <c r="ABD85" s="4"/>
      <c r="ABE85" s="4"/>
      <c r="ABF85" s="4"/>
      <c r="ABG85" s="4"/>
      <c r="ABH85" s="4"/>
      <c r="ABI85" s="4"/>
      <c r="ABJ85" s="4"/>
      <c r="ABK85" s="4"/>
      <c r="ABL85" s="4"/>
      <c r="ABM85" s="4"/>
      <c r="ABN85" s="4"/>
      <c r="ABO85" s="4"/>
      <c r="ABP85" s="4"/>
      <c r="ABQ85" s="4"/>
      <c r="ABR85" s="4"/>
      <c r="ABS85" s="4"/>
      <c r="ABT85" s="4"/>
      <c r="ABU85" s="4"/>
      <c r="ABV85" s="4"/>
      <c r="ABW85" s="4"/>
      <c r="ABX85" s="4"/>
      <c r="ABY85" s="4"/>
      <c r="ABZ85" s="4"/>
      <c r="ACA85" s="4"/>
      <c r="ACB85" s="4"/>
      <c r="ACC85" s="4"/>
      <c r="ACD85" s="4"/>
      <c r="ACE85" s="4"/>
      <c r="ACF85" s="4"/>
      <c r="ACG85" s="4"/>
      <c r="ACH85" s="4"/>
      <c r="ACI85" s="4"/>
      <c r="ACJ85" s="4"/>
      <c r="ACK85" s="4"/>
      <c r="ACL85" s="4"/>
      <c r="ACM85" s="4"/>
      <c r="ACN85" s="4"/>
      <c r="ACO85" s="4"/>
      <c r="ACP85" s="4"/>
      <c r="ACQ85" s="4"/>
      <c r="ACR85" s="4"/>
      <c r="ACS85" s="4"/>
      <c r="ACT85" s="4"/>
      <c r="ACU85" s="4"/>
      <c r="ACV85" s="4"/>
      <c r="ACW85" s="4"/>
      <c r="ACX85" s="4"/>
      <c r="ACY85" s="4"/>
      <c r="ACZ85" s="4"/>
      <c r="ADA85" s="4"/>
      <c r="ADB85" s="4"/>
      <c r="ADC85" s="4"/>
      <c r="ADD85" s="4"/>
      <c r="ADE85" s="4"/>
      <c r="ADF85" s="4"/>
      <c r="ADG85" s="4"/>
      <c r="ADH85" s="4"/>
      <c r="ADI85" s="4"/>
      <c r="ADJ85" s="4"/>
      <c r="ADK85" s="4"/>
      <c r="ADL85" s="4"/>
      <c r="ADM85" s="4"/>
      <c r="ADN85" s="4"/>
      <c r="ADO85" s="4"/>
      <c r="ADP85" s="4"/>
      <c r="ADQ85" s="4"/>
      <c r="ADR85" s="4"/>
      <c r="ADS85" s="4"/>
      <c r="ADT85" s="4"/>
      <c r="ADU85" s="4"/>
      <c r="ADV85" s="4"/>
      <c r="ADW85" s="4"/>
      <c r="ADX85" s="4"/>
      <c r="ADY85" s="4"/>
      <c r="ADZ85" s="4"/>
      <c r="AEA85" s="4"/>
      <c r="AEB85" s="4"/>
      <c r="AEC85" s="4"/>
      <c r="AED85" s="4"/>
      <c r="AEE85" s="4"/>
      <c r="AEF85" s="4"/>
      <c r="AEG85" s="4"/>
      <c r="AEH85" s="4"/>
      <c r="AEI85" s="4"/>
      <c r="AEJ85" s="4"/>
      <c r="AEK85" s="4"/>
      <c r="AEL85" s="4"/>
      <c r="AEM85" s="4"/>
      <c r="AEN85" s="4"/>
      <c r="AEO85" s="4"/>
      <c r="AEP85" s="4"/>
      <c r="AEQ85" s="4"/>
      <c r="AER85" s="4"/>
      <c r="AES85" s="4"/>
      <c r="AET85" s="4"/>
      <c r="AEU85" s="4"/>
      <c r="AEV85" s="4"/>
      <c r="AEW85" s="4"/>
      <c r="AEX85" s="4"/>
      <c r="AEY85" s="4"/>
      <c r="AEZ85" s="4"/>
      <c r="AFA85" s="4"/>
      <c r="AFB85" s="4"/>
      <c r="AFC85" s="4"/>
      <c r="AFD85" s="4"/>
      <c r="AFE85" s="4"/>
      <c r="AFF85" s="4"/>
      <c r="AFG85" s="4"/>
      <c r="AFH85" s="4"/>
      <c r="AFI85" s="4"/>
      <c r="AFJ85" s="4"/>
      <c r="AFK85" s="4"/>
      <c r="AFL85" s="4"/>
      <c r="AFM85" s="4"/>
      <c r="AFN85" s="4"/>
      <c r="AFO85" s="4"/>
      <c r="AFP85" s="4"/>
      <c r="AFQ85" s="4"/>
      <c r="AFR85" s="4"/>
      <c r="AFS85" s="4"/>
      <c r="AFT85" s="4"/>
      <c r="AFU85" s="4"/>
      <c r="AFV85" s="4"/>
      <c r="AFW85" s="4"/>
      <c r="AFX85" s="4"/>
      <c r="AFY85" s="4"/>
      <c r="AFZ85" s="4"/>
      <c r="AGA85" s="4"/>
      <c r="AGB85" s="4"/>
      <c r="AGC85" s="4"/>
      <c r="AGD85" s="4"/>
      <c r="AGE85" s="4"/>
      <c r="AGF85" s="4"/>
      <c r="AGG85" s="4"/>
      <c r="AGH85" s="4"/>
      <c r="AGI85" s="4"/>
      <c r="AGJ85" s="4"/>
      <c r="AGK85" s="4"/>
      <c r="AGL85" s="4"/>
      <c r="AGM85" s="4"/>
      <c r="AGN85" s="4"/>
      <c r="AGO85" s="4"/>
      <c r="AGP85" s="4"/>
      <c r="AGQ85" s="4"/>
      <c r="AGR85" s="4"/>
      <c r="AGS85" s="4"/>
      <c r="AGT85" s="4"/>
      <c r="AGU85" s="4"/>
      <c r="AGV85" s="4"/>
      <c r="AGW85" s="4"/>
      <c r="AGX85" s="4"/>
      <c r="AGY85" s="4"/>
      <c r="AGZ85" s="4"/>
      <c r="AHA85" s="4"/>
      <c r="AHB85" s="4"/>
      <c r="AHC85" s="4"/>
      <c r="AHD85" s="4"/>
      <c r="AHE85" s="4"/>
      <c r="AHF85" s="4"/>
      <c r="AHG85" s="4"/>
      <c r="AHH85" s="4"/>
      <c r="AHI85" s="4"/>
      <c r="AHJ85" s="4"/>
      <c r="AHK85" s="4"/>
      <c r="AHL85" s="4"/>
      <c r="AHM85" s="4"/>
      <c r="AHN85" s="4"/>
      <c r="AHO85" s="4"/>
      <c r="AHP85" s="4"/>
      <c r="AHQ85" s="4"/>
      <c r="AHR85" s="4"/>
      <c r="AHS85" s="4"/>
      <c r="AHT85" s="4"/>
      <c r="AHU85" s="4"/>
      <c r="AHV85" s="4"/>
      <c r="AHW85" s="4"/>
      <c r="AHX85" s="4"/>
      <c r="AHY85" s="4"/>
      <c r="AHZ85" s="4"/>
      <c r="AIA85" s="4"/>
      <c r="AIB85" s="4"/>
      <c r="AIC85" s="4"/>
      <c r="AID85" s="4"/>
      <c r="AIE85" s="4"/>
      <c r="AIF85" s="4"/>
      <c r="AIG85" s="4"/>
      <c r="AIH85" s="4"/>
      <c r="AII85" s="4"/>
      <c r="AIJ85" s="4"/>
      <c r="AIK85" s="4"/>
      <c r="AIL85" s="4"/>
      <c r="AIM85" s="4"/>
      <c r="AIN85" s="4"/>
      <c r="AIO85" s="4"/>
      <c r="AIP85" s="4"/>
      <c r="AIQ85" s="4"/>
      <c r="AIR85" s="4"/>
      <c r="AIS85" s="4"/>
      <c r="AIT85" s="4"/>
      <c r="AIU85" s="4"/>
      <c r="AIV85" s="4"/>
      <c r="AIW85" s="4"/>
      <c r="AIX85" s="4"/>
      <c r="AIY85" s="4"/>
      <c r="AIZ85" s="4"/>
      <c r="AJA85" s="4"/>
      <c r="AJB85" s="4"/>
      <c r="AJC85" s="4"/>
      <c r="AJD85" s="4"/>
      <c r="AJE85" s="4"/>
      <c r="AJF85" s="4"/>
      <c r="AJG85" s="4"/>
      <c r="AJH85" s="4"/>
      <c r="AJI85" s="4"/>
      <c r="AJJ85" s="4"/>
      <c r="AJK85" s="4"/>
      <c r="AJL85" s="4"/>
      <c r="AJM85" s="4"/>
      <c r="AJN85" s="4"/>
      <c r="AJO85" s="4"/>
      <c r="AJP85" s="4"/>
      <c r="AJQ85" s="4"/>
      <c r="AJR85" s="4"/>
      <c r="AJS85" s="4"/>
      <c r="AJT85" s="4"/>
      <c r="AJU85" s="4"/>
      <c r="AJV85" s="4"/>
      <c r="AJW85" s="4"/>
      <c r="AJX85" s="4"/>
      <c r="AJY85" s="4"/>
      <c r="AJZ85" s="4"/>
      <c r="AKA85" s="4"/>
      <c r="AKB85" s="4"/>
      <c r="AKC85" s="4"/>
      <c r="AKD85" s="4"/>
      <c r="AKE85" s="4"/>
      <c r="AKF85" s="4"/>
      <c r="AKG85" s="4"/>
      <c r="AKH85" s="4"/>
      <c r="AKI85" s="4"/>
      <c r="AKJ85" s="4"/>
      <c r="AKK85" s="4"/>
      <c r="AKL85" s="4"/>
      <c r="AKM85" s="4"/>
      <c r="AKN85" s="4"/>
      <c r="AKO85" s="4"/>
      <c r="AKP85" s="4"/>
      <c r="AKQ85" s="4"/>
      <c r="AKR85" s="4"/>
      <c r="AKS85" s="4"/>
      <c r="AKT85" s="4"/>
      <c r="AKU85" s="4"/>
      <c r="AKV85" s="4"/>
      <c r="AKW85" s="4"/>
      <c r="AKX85" s="4"/>
      <c r="AKY85" s="4"/>
      <c r="AKZ85" s="4"/>
      <c r="ALA85" s="4"/>
      <c r="ALB85" s="4"/>
      <c r="ALC85" s="4"/>
      <c r="ALD85" s="4"/>
      <c r="ALE85" s="4"/>
      <c r="ALF85" s="4"/>
      <c r="ALG85" s="4"/>
      <c r="ALH85" s="4"/>
      <c r="ALI85" s="4"/>
      <c r="ALJ85" s="4"/>
      <c r="ALK85" s="4"/>
      <c r="ALL85" s="4"/>
      <c r="ALM85" s="4"/>
      <c r="ALN85" s="4"/>
      <c r="ALO85" s="4"/>
      <c r="ALP85" s="4"/>
      <c r="ALQ85" s="4"/>
      <c r="ALR85" s="4"/>
      <c r="ALS85" s="4"/>
      <c r="ALT85" s="4"/>
      <c r="ALU85" s="4"/>
      <c r="ALV85" s="4"/>
      <c r="ALW85" s="4"/>
      <c r="ALX85" s="4"/>
      <c r="ALY85" s="4"/>
      <c r="ALZ85" s="4"/>
      <c r="AMA85" s="4"/>
      <c r="AMB85" s="4"/>
      <c r="AMC85" s="4"/>
      <c r="AMD85" s="4"/>
      <c r="AME85" s="4"/>
      <c r="AMF85" s="4"/>
      <c r="AMG85" s="4"/>
      <c r="AMH85" s="4"/>
      <c r="AMI85" s="4"/>
      <c r="AMJ85" s="4"/>
      <c r="AMK85" s="4"/>
      <c r="AML85" s="4"/>
      <c r="AMM85" s="4"/>
      <c r="AMN85" s="4"/>
      <c r="AMO85" s="4"/>
      <c r="AMP85" s="4"/>
      <c r="AMQ85" s="4"/>
      <c r="AMR85" s="4"/>
      <c r="AMS85" s="4"/>
      <c r="AMT85" s="4"/>
      <c r="AMU85" s="4"/>
      <c r="AMV85" s="4"/>
      <c r="AMW85" s="4"/>
      <c r="AMX85" s="4"/>
      <c r="AMY85" s="4"/>
      <c r="AMZ85" s="4"/>
      <c r="ANA85" s="4"/>
      <c r="ANB85" s="4"/>
      <c r="ANC85" s="4"/>
      <c r="AND85" s="4"/>
      <c r="ANE85" s="4"/>
      <c r="ANF85" s="4"/>
      <c r="ANG85" s="4"/>
      <c r="ANH85" s="4"/>
      <c r="ANI85" s="4"/>
      <c r="ANJ85" s="4"/>
      <c r="ANK85" s="4"/>
      <c r="ANL85" s="4"/>
      <c r="ANM85" s="4"/>
      <c r="ANN85" s="4"/>
      <c r="ANO85" s="4"/>
      <c r="ANP85" s="4"/>
      <c r="ANQ85" s="4"/>
      <c r="ANR85" s="4"/>
      <c r="ANS85" s="4"/>
      <c r="ANT85" s="4"/>
      <c r="ANU85" s="4"/>
      <c r="ANV85" s="4"/>
      <c r="ANW85" s="4"/>
      <c r="ANX85" s="4"/>
      <c r="ANY85" s="4"/>
      <c r="ANZ85" s="4"/>
      <c r="AOA85" s="4"/>
      <c r="AOB85" s="4"/>
      <c r="AOC85" s="4"/>
      <c r="AOD85" s="4"/>
      <c r="AOE85" s="4"/>
      <c r="AOF85" s="4"/>
      <c r="AOG85" s="4"/>
      <c r="AOH85" s="4"/>
      <c r="AOI85" s="4"/>
      <c r="AOJ85" s="4"/>
      <c r="AOK85" s="4"/>
      <c r="AOL85" s="4"/>
      <c r="AOM85" s="4"/>
      <c r="AON85" s="4"/>
      <c r="AOO85" s="4"/>
      <c r="AOP85" s="4"/>
      <c r="AOQ85" s="4"/>
      <c r="AOR85" s="4"/>
      <c r="AOS85" s="4"/>
      <c r="AOT85" s="4"/>
      <c r="AOU85" s="4"/>
      <c r="AOV85" s="4"/>
      <c r="AOW85" s="4"/>
      <c r="AOX85" s="4"/>
      <c r="AOY85" s="4"/>
      <c r="AOZ85" s="4"/>
      <c r="APA85" s="4"/>
      <c r="APB85" s="4"/>
      <c r="APC85" s="4"/>
      <c r="APD85" s="4"/>
      <c r="APE85" s="4"/>
      <c r="APF85" s="4"/>
      <c r="APG85" s="4"/>
      <c r="APH85" s="4"/>
      <c r="API85" s="4"/>
      <c r="APJ85" s="4"/>
      <c r="APK85" s="4"/>
      <c r="APL85" s="4"/>
      <c r="APM85" s="4"/>
      <c r="APN85" s="4"/>
      <c r="APO85" s="4"/>
      <c r="APP85" s="4"/>
      <c r="APQ85" s="4"/>
      <c r="APR85" s="4"/>
      <c r="APS85" s="4"/>
      <c r="APT85" s="4"/>
      <c r="APU85" s="4"/>
      <c r="APV85" s="4"/>
      <c r="APW85" s="4"/>
      <c r="APX85" s="4"/>
      <c r="APY85" s="4"/>
      <c r="APZ85" s="4"/>
      <c r="AQA85" s="4"/>
      <c r="AQB85" s="4"/>
      <c r="AQC85" s="4"/>
      <c r="AQD85" s="4"/>
      <c r="AQE85" s="4"/>
      <c r="AQF85" s="4"/>
      <c r="AQG85" s="4"/>
      <c r="AQH85" s="4"/>
      <c r="AQI85" s="4"/>
      <c r="AQJ85" s="4"/>
      <c r="AQK85" s="4"/>
      <c r="AQL85" s="4"/>
      <c r="AQM85" s="4"/>
      <c r="AQN85" s="4"/>
      <c r="AQO85" s="4"/>
      <c r="AQP85" s="4"/>
      <c r="AQQ85" s="4"/>
      <c r="AQR85" s="4"/>
      <c r="AQS85" s="4"/>
      <c r="AQT85" s="4"/>
      <c r="AQU85" s="4"/>
      <c r="AQV85" s="4"/>
      <c r="AQW85" s="4"/>
      <c r="AQX85" s="4"/>
      <c r="AQY85" s="4"/>
      <c r="AQZ85" s="4"/>
      <c r="ARA85" s="4"/>
      <c r="ARB85" s="4"/>
      <c r="ARC85" s="4"/>
      <c r="ARD85" s="4"/>
      <c r="ARE85" s="4"/>
      <c r="ARF85" s="4"/>
      <c r="ARG85" s="4"/>
      <c r="ARH85" s="4"/>
      <c r="ARI85" s="4"/>
      <c r="ARJ85" s="4"/>
      <c r="ARK85" s="4"/>
      <c r="ARL85" s="4"/>
      <c r="ARM85" s="4"/>
      <c r="ARN85" s="4"/>
      <c r="ARO85" s="4"/>
      <c r="ARP85" s="4"/>
      <c r="ARQ85" s="4"/>
      <c r="ARR85" s="4"/>
      <c r="ARS85" s="4"/>
      <c r="ART85" s="4"/>
      <c r="ARU85" s="4"/>
      <c r="ARV85" s="4"/>
      <c r="ARW85" s="4"/>
      <c r="ARX85" s="4"/>
      <c r="ARY85" s="4"/>
      <c r="ARZ85" s="4"/>
      <c r="ASA85" s="4"/>
      <c r="ASB85" s="4"/>
      <c r="ASC85" s="4"/>
      <c r="ASD85" s="4"/>
      <c r="ASE85" s="4"/>
      <c r="ASF85" s="4"/>
      <c r="ASG85" s="4"/>
      <c r="ASH85" s="4"/>
      <c r="ASI85" s="4"/>
      <c r="ASJ85" s="4"/>
      <c r="ASK85" s="4"/>
      <c r="ASL85" s="4"/>
      <c r="ASM85" s="4"/>
      <c r="ASN85" s="4"/>
      <c r="ASO85" s="4"/>
      <c r="ASP85" s="4"/>
      <c r="ASQ85" s="4"/>
      <c r="ASR85" s="4"/>
      <c r="ASS85" s="4"/>
      <c r="AST85" s="4"/>
      <c r="ASU85" s="4"/>
      <c r="ASV85" s="4"/>
      <c r="ASW85" s="4"/>
      <c r="ASX85" s="4"/>
      <c r="ASY85" s="4"/>
      <c r="ASZ85" s="4"/>
      <c r="ATA85" s="4"/>
      <c r="ATB85" s="4"/>
      <c r="ATC85" s="4"/>
      <c r="ATD85" s="4"/>
      <c r="ATE85" s="4"/>
      <c r="ATF85" s="4"/>
      <c r="ATG85" s="4"/>
      <c r="ATH85" s="4"/>
      <c r="ATI85" s="4"/>
      <c r="ATJ85" s="4"/>
      <c r="ATK85" s="4"/>
      <c r="ATL85" s="4"/>
      <c r="ATM85" s="4"/>
      <c r="ATN85" s="4"/>
      <c r="ATO85" s="4"/>
      <c r="ATP85" s="4"/>
      <c r="ATQ85" s="4"/>
      <c r="ATR85" s="4"/>
      <c r="ATS85" s="4"/>
      <c r="ATT85" s="4"/>
      <c r="ATU85" s="4"/>
      <c r="ATV85" s="4"/>
      <c r="ATW85" s="4"/>
      <c r="ATX85" s="4"/>
      <c r="ATY85" s="4"/>
      <c r="ATZ85" s="4"/>
      <c r="AUA85" s="4"/>
      <c r="AUB85" s="4"/>
      <c r="AUC85" s="4"/>
      <c r="AUD85" s="4"/>
      <c r="AUE85" s="4"/>
      <c r="AUF85" s="4"/>
      <c r="AUG85" s="4"/>
      <c r="AUH85" s="4"/>
      <c r="AUI85" s="4"/>
      <c r="AUJ85" s="4"/>
      <c r="AUK85" s="4"/>
      <c r="AUL85" s="4"/>
      <c r="AUM85" s="4"/>
      <c r="AUN85" s="4"/>
      <c r="AUO85" s="4"/>
      <c r="AUP85" s="4"/>
      <c r="AUQ85" s="4"/>
      <c r="AUR85" s="4"/>
      <c r="AUS85" s="4"/>
      <c r="AUT85" s="4"/>
      <c r="AUU85" s="4"/>
      <c r="AUV85" s="4"/>
      <c r="AUW85" s="4"/>
      <c r="AUX85" s="4"/>
      <c r="AUY85" s="4"/>
      <c r="AUZ85" s="4"/>
      <c r="AVA85" s="4"/>
      <c r="AVB85" s="4"/>
      <c r="AVC85" s="4"/>
      <c r="AVD85" s="4"/>
      <c r="AVE85" s="4"/>
      <c r="AVF85" s="4"/>
      <c r="AVG85" s="4"/>
      <c r="AVH85" s="4"/>
      <c r="AVI85" s="4"/>
      <c r="AVJ85" s="4"/>
      <c r="AVK85" s="4"/>
      <c r="AVL85" s="4"/>
      <c r="AVM85" s="4"/>
      <c r="AVN85" s="4"/>
      <c r="AVO85" s="4"/>
      <c r="AVP85" s="4"/>
      <c r="AVQ85" s="4"/>
      <c r="AVR85" s="4"/>
      <c r="AVS85" s="4"/>
      <c r="AVT85" s="4"/>
      <c r="AVU85" s="4"/>
      <c r="AVV85" s="4"/>
      <c r="AVW85" s="4"/>
      <c r="AVX85" s="4"/>
      <c r="AVY85" s="4"/>
      <c r="AVZ85" s="4"/>
      <c r="AWA85" s="4"/>
      <c r="AWB85" s="4"/>
      <c r="AWC85" s="4"/>
      <c r="AWD85" s="4"/>
      <c r="AWE85" s="4"/>
      <c r="AWF85" s="4"/>
      <c r="AWG85" s="4"/>
      <c r="AWH85" s="4"/>
      <c r="AWI85" s="4"/>
      <c r="AWJ85" s="4"/>
      <c r="AWK85" s="4"/>
      <c r="AWL85" s="4"/>
      <c r="AWM85" s="4"/>
      <c r="AWN85" s="4"/>
      <c r="AWO85" s="4"/>
      <c r="AWP85" s="4"/>
      <c r="AWQ85" s="4"/>
      <c r="AWR85" s="4"/>
      <c r="AWS85" s="4"/>
      <c r="AWT85" s="4"/>
      <c r="AWU85" s="4"/>
      <c r="AWV85" s="4"/>
      <c r="AWW85" s="4"/>
      <c r="AWX85" s="4"/>
      <c r="AWY85" s="4"/>
      <c r="AWZ85" s="4"/>
      <c r="AXA85" s="4"/>
      <c r="AXB85" s="4"/>
      <c r="AXC85" s="4"/>
      <c r="AXD85" s="4"/>
      <c r="AXE85" s="4"/>
      <c r="AXF85" s="4"/>
      <c r="AXG85" s="4"/>
      <c r="AXH85" s="4"/>
      <c r="AXI85" s="4"/>
      <c r="AXJ85" s="4"/>
      <c r="AXK85" s="4"/>
      <c r="AXL85" s="4"/>
      <c r="AXM85" s="4"/>
      <c r="AXN85" s="4"/>
      <c r="AXO85" s="4"/>
      <c r="AXP85" s="4"/>
      <c r="AXQ85" s="4"/>
      <c r="AXR85" s="4"/>
      <c r="AXS85" s="4"/>
      <c r="AXT85" s="4"/>
      <c r="AXU85" s="4"/>
      <c r="AXV85" s="4"/>
      <c r="AXW85" s="4"/>
      <c r="AXX85" s="4"/>
      <c r="AXY85" s="4"/>
      <c r="AXZ85" s="4"/>
      <c r="AYA85" s="4"/>
      <c r="AYB85" s="4"/>
      <c r="AYC85" s="4"/>
      <c r="AYD85" s="4"/>
      <c r="AYE85" s="4"/>
      <c r="AYF85" s="4"/>
      <c r="AYG85" s="4"/>
      <c r="AYH85" s="4"/>
      <c r="AYI85" s="4"/>
      <c r="AYJ85" s="4"/>
      <c r="AYK85" s="4"/>
      <c r="AYL85" s="4"/>
      <c r="AYM85" s="4"/>
      <c r="AYN85" s="4"/>
      <c r="AYO85" s="4"/>
      <c r="AYP85" s="4"/>
      <c r="AYQ85" s="4"/>
      <c r="AYR85" s="4"/>
      <c r="AYS85" s="4"/>
      <c r="AYT85" s="4"/>
      <c r="AYU85" s="4"/>
      <c r="AYV85" s="4"/>
      <c r="AYW85" s="4"/>
      <c r="AYX85" s="4"/>
      <c r="AYY85" s="4"/>
      <c r="AYZ85" s="4"/>
      <c r="AZA85" s="4"/>
      <c r="AZB85" s="4"/>
      <c r="AZC85" s="4"/>
      <c r="AZD85" s="4"/>
      <c r="AZE85" s="4"/>
      <c r="AZF85" s="4"/>
      <c r="AZG85" s="4"/>
      <c r="AZH85" s="4"/>
      <c r="AZI85" s="4"/>
      <c r="AZJ85" s="4"/>
      <c r="AZK85" s="4"/>
      <c r="AZL85" s="4"/>
      <c r="AZM85" s="4"/>
      <c r="AZN85" s="4"/>
      <c r="AZO85" s="4"/>
      <c r="AZP85" s="4"/>
      <c r="AZQ85" s="4"/>
      <c r="AZR85" s="4"/>
      <c r="AZS85" s="4"/>
      <c r="AZT85" s="4"/>
      <c r="AZU85" s="4"/>
      <c r="AZV85" s="4"/>
      <c r="AZW85" s="4"/>
      <c r="AZX85" s="4"/>
      <c r="AZY85" s="4"/>
      <c r="AZZ85" s="4"/>
      <c r="BAA85" s="4"/>
      <c r="BAB85" s="4"/>
      <c r="BAC85" s="4"/>
      <c r="BAD85" s="4"/>
      <c r="BAE85" s="4"/>
      <c r="BAF85" s="4"/>
      <c r="BAG85" s="4"/>
      <c r="BAH85" s="4"/>
      <c r="BAI85" s="4"/>
      <c r="BAJ85" s="4"/>
      <c r="BAK85" s="4"/>
      <c r="BAL85" s="4"/>
      <c r="BAM85" s="4"/>
      <c r="BAN85" s="4"/>
      <c r="BAO85" s="4"/>
      <c r="BAP85" s="4"/>
      <c r="BAQ85" s="4"/>
      <c r="BAR85" s="4"/>
      <c r="BAS85" s="4"/>
      <c r="BAT85" s="4"/>
      <c r="BAU85" s="4"/>
      <c r="BAV85" s="4"/>
      <c r="BAW85" s="4"/>
      <c r="BAX85" s="4"/>
      <c r="BAY85" s="4"/>
      <c r="BAZ85" s="4"/>
      <c r="BBA85" s="4"/>
      <c r="BBB85" s="4"/>
      <c r="BBC85" s="4"/>
      <c r="BBD85" s="4"/>
      <c r="BBE85" s="4"/>
      <c r="BBF85" s="4"/>
      <c r="BBG85" s="4"/>
      <c r="BBH85" s="4"/>
      <c r="BBI85" s="4"/>
      <c r="BBJ85" s="4"/>
      <c r="BBK85" s="4"/>
      <c r="BBL85" s="4"/>
      <c r="BBM85" s="4"/>
      <c r="BBN85" s="4"/>
      <c r="BBO85" s="4"/>
      <c r="BBP85" s="4"/>
      <c r="BBQ85" s="4"/>
      <c r="BBR85" s="4"/>
      <c r="BBS85" s="4"/>
      <c r="BBT85" s="4"/>
      <c r="BBU85" s="4"/>
      <c r="BBV85" s="4"/>
      <c r="BBW85" s="4"/>
      <c r="BBX85" s="4"/>
      <c r="BBY85" s="4"/>
      <c r="BBZ85" s="4"/>
      <c r="BCA85" s="4"/>
      <c r="BCB85" s="4"/>
      <c r="BCC85" s="4"/>
      <c r="BCD85" s="4"/>
      <c r="BCE85" s="4"/>
      <c r="BCF85" s="4"/>
      <c r="BCG85" s="4"/>
      <c r="BCH85" s="4"/>
      <c r="BCI85" s="4"/>
      <c r="BCJ85" s="4"/>
      <c r="BCK85" s="4"/>
      <c r="BCL85" s="4"/>
      <c r="BCM85" s="4"/>
      <c r="BCN85" s="4"/>
      <c r="BCO85" s="4"/>
      <c r="BCP85" s="4"/>
      <c r="BCQ85" s="4"/>
      <c r="BCR85" s="4"/>
      <c r="BCS85" s="4"/>
      <c r="BCT85" s="4"/>
      <c r="BCU85" s="4"/>
      <c r="BCV85" s="4"/>
      <c r="BCW85" s="4"/>
      <c r="BCX85" s="4"/>
      <c r="BCY85" s="4"/>
      <c r="BCZ85" s="4"/>
      <c r="BDA85" s="4"/>
      <c r="BDB85" s="4"/>
      <c r="BDC85" s="4"/>
      <c r="BDD85" s="4"/>
      <c r="BDE85" s="4"/>
      <c r="BDF85" s="4"/>
      <c r="BDG85" s="4"/>
      <c r="BDH85" s="4"/>
      <c r="BDI85" s="4"/>
      <c r="BDJ85" s="4"/>
      <c r="BDK85" s="4"/>
      <c r="BDL85" s="4"/>
      <c r="BDM85" s="4"/>
      <c r="BDN85" s="4"/>
      <c r="BDO85" s="4"/>
      <c r="BDP85" s="4"/>
      <c r="BDQ85" s="4"/>
      <c r="BDR85" s="4"/>
      <c r="BDS85" s="4"/>
      <c r="BDT85" s="4"/>
      <c r="BDU85" s="4"/>
      <c r="BDV85" s="4"/>
      <c r="BDW85" s="4"/>
      <c r="BDX85" s="4"/>
      <c r="BDY85" s="4"/>
      <c r="BDZ85" s="4"/>
      <c r="BEA85" s="4"/>
      <c r="BEB85" s="4"/>
      <c r="BEC85" s="4"/>
      <c r="BED85" s="4"/>
      <c r="BEE85" s="4"/>
      <c r="BEF85" s="4"/>
      <c r="BEG85" s="4"/>
      <c r="BEH85" s="4"/>
      <c r="BEI85" s="4"/>
      <c r="BEJ85" s="4"/>
      <c r="BEK85" s="4"/>
      <c r="BEL85" s="4"/>
      <c r="BEM85" s="4"/>
      <c r="BEN85" s="4"/>
      <c r="BEO85" s="4"/>
      <c r="BEP85" s="4"/>
      <c r="BEQ85" s="4"/>
      <c r="BER85" s="4"/>
      <c r="BES85" s="4"/>
      <c r="BET85" s="4"/>
      <c r="BEU85" s="4"/>
      <c r="BEV85" s="4"/>
      <c r="BEW85" s="4"/>
      <c r="BEX85" s="4"/>
      <c r="BEY85" s="4"/>
      <c r="BEZ85" s="4"/>
      <c r="BFA85" s="4"/>
      <c r="BFB85" s="4"/>
      <c r="BFC85" s="4"/>
      <c r="BFD85" s="4"/>
      <c r="BFE85" s="4"/>
      <c r="BFF85" s="4"/>
      <c r="BFG85" s="4"/>
      <c r="BFH85" s="4"/>
      <c r="BFI85" s="4"/>
      <c r="BFJ85" s="4"/>
      <c r="BFK85" s="4"/>
      <c r="BFL85" s="4"/>
      <c r="BFM85" s="4"/>
      <c r="BFN85" s="4"/>
      <c r="BFO85" s="4"/>
      <c r="BFP85" s="4"/>
      <c r="BFQ85" s="4"/>
      <c r="BFR85" s="4"/>
      <c r="BFS85" s="4"/>
      <c r="BFT85" s="4"/>
      <c r="BFU85" s="4"/>
      <c r="BFV85" s="4"/>
      <c r="BFW85" s="4"/>
      <c r="BFX85" s="4"/>
      <c r="BFY85" s="4"/>
      <c r="BFZ85" s="4"/>
      <c r="BGA85" s="4"/>
      <c r="BGB85" s="4"/>
      <c r="BGC85" s="4"/>
      <c r="BGD85" s="4"/>
      <c r="BGE85" s="4"/>
      <c r="BGF85" s="4"/>
      <c r="BGG85" s="4"/>
      <c r="BGH85" s="4"/>
      <c r="BGI85" s="4"/>
      <c r="BGJ85" s="4"/>
      <c r="BGK85" s="4"/>
      <c r="BGL85" s="4"/>
      <c r="BGM85" s="4"/>
      <c r="BGN85" s="4"/>
      <c r="BGO85" s="4"/>
      <c r="BGP85" s="4"/>
      <c r="BGQ85" s="4"/>
      <c r="BGR85" s="4"/>
      <c r="BGS85" s="4"/>
      <c r="BGT85" s="4"/>
      <c r="BGU85" s="4"/>
      <c r="BGV85" s="4"/>
      <c r="BGW85" s="4"/>
      <c r="BGX85" s="4"/>
      <c r="BGY85" s="4"/>
      <c r="BGZ85" s="4"/>
      <c r="BHA85" s="4"/>
      <c r="BHB85" s="4"/>
      <c r="BHC85" s="4"/>
      <c r="BHD85" s="4"/>
      <c r="BHE85" s="4"/>
      <c r="BHF85" s="4"/>
      <c r="BHG85" s="4"/>
      <c r="BHH85" s="4"/>
      <c r="BHI85" s="4"/>
      <c r="BHJ85" s="4"/>
      <c r="BHK85" s="4"/>
      <c r="BHL85" s="4"/>
      <c r="BHM85" s="4"/>
      <c r="BHN85" s="4"/>
      <c r="BHO85" s="4"/>
      <c r="BHP85" s="4"/>
      <c r="BHQ85" s="4"/>
      <c r="BHR85" s="4"/>
      <c r="BHS85" s="4"/>
      <c r="BHT85" s="4"/>
      <c r="BHU85" s="4"/>
      <c r="BHV85" s="4"/>
      <c r="BHW85" s="4"/>
      <c r="BHX85" s="4"/>
      <c r="BHY85" s="4"/>
      <c r="BHZ85" s="4"/>
      <c r="BIA85" s="4"/>
      <c r="BIB85" s="4"/>
      <c r="BIC85" s="4"/>
      <c r="BID85" s="4"/>
      <c r="BIE85" s="4"/>
      <c r="BIF85" s="4"/>
      <c r="BIG85" s="4"/>
      <c r="BIH85" s="4"/>
      <c r="BII85" s="4"/>
      <c r="BIJ85" s="4"/>
      <c r="BIK85" s="4"/>
      <c r="BIL85" s="4"/>
      <c r="BIM85" s="4"/>
      <c r="BIN85" s="4"/>
      <c r="BIO85" s="4"/>
      <c r="BIP85" s="4"/>
      <c r="BIQ85" s="4"/>
      <c r="BIR85" s="4"/>
      <c r="BIS85" s="4"/>
      <c r="BIT85" s="4"/>
      <c r="BIU85" s="4"/>
      <c r="BIV85" s="4"/>
      <c r="BIW85" s="4"/>
      <c r="BIX85" s="4"/>
      <c r="BIY85" s="4"/>
      <c r="BIZ85" s="4"/>
      <c r="BJA85" s="4"/>
      <c r="BJB85" s="4"/>
      <c r="BJC85" s="4"/>
      <c r="BJD85" s="4"/>
      <c r="BJE85" s="4"/>
      <c r="BJF85" s="4"/>
      <c r="BJG85" s="4"/>
      <c r="BJH85" s="4"/>
      <c r="BJI85" s="4"/>
      <c r="BJJ85" s="4"/>
      <c r="BJK85" s="4"/>
      <c r="BJL85" s="4"/>
      <c r="BJM85" s="4"/>
      <c r="BJN85" s="4"/>
      <c r="BJO85" s="4"/>
      <c r="BJP85" s="4"/>
      <c r="BJQ85" s="4"/>
      <c r="BJR85" s="4"/>
      <c r="BJS85" s="4"/>
      <c r="BJT85" s="4"/>
      <c r="BJU85" s="4"/>
      <c r="BJV85" s="4"/>
      <c r="BJW85" s="4"/>
      <c r="BJX85" s="4"/>
      <c r="BJY85" s="4"/>
      <c r="BJZ85" s="4"/>
      <c r="BKA85" s="4"/>
      <c r="BKB85" s="4"/>
      <c r="BKC85" s="4"/>
      <c r="BKD85" s="4"/>
      <c r="BKE85" s="4"/>
      <c r="BKF85" s="4"/>
      <c r="BKG85" s="4"/>
      <c r="BKH85" s="4"/>
      <c r="BKI85" s="4"/>
      <c r="BKJ85" s="4"/>
      <c r="BKK85" s="4"/>
      <c r="BKL85" s="4"/>
      <c r="BKM85" s="4"/>
      <c r="BKN85" s="4"/>
      <c r="BKO85" s="4"/>
      <c r="BKP85" s="4"/>
      <c r="BKQ85" s="4"/>
      <c r="BKR85" s="4"/>
      <c r="BKS85" s="4"/>
      <c r="BKT85" s="4"/>
      <c r="BKU85" s="4"/>
      <c r="BKV85" s="4"/>
      <c r="BKW85" s="4"/>
      <c r="BKX85" s="4"/>
      <c r="BKY85" s="4"/>
      <c r="BKZ85" s="4"/>
      <c r="BLA85" s="4"/>
      <c r="BLB85" s="4"/>
      <c r="BLC85" s="4"/>
      <c r="BLD85" s="4"/>
      <c r="BLE85" s="4"/>
      <c r="BLF85" s="4"/>
      <c r="BLG85" s="4"/>
      <c r="BLH85" s="4"/>
      <c r="BLI85" s="4"/>
      <c r="BLJ85" s="4"/>
      <c r="BLK85" s="4"/>
      <c r="BLL85" s="4"/>
      <c r="BLM85" s="4"/>
      <c r="BLN85" s="4"/>
      <c r="BLO85" s="4"/>
      <c r="BLP85" s="4"/>
      <c r="BLQ85" s="4"/>
      <c r="BLR85" s="4"/>
      <c r="BLS85" s="4"/>
      <c r="BLT85" s="4"/>
      <c r="BLU85" s="4"/>
      <c r="BLV85" s="4"/>
      <c r="BLW85" s="4"/>
      <c r="BLX85" s="4"/>
      <c r="BLY85" s="4"/>
      <c r="BLZ85" s="4"/>
      <c r="BMA85" s="4"/>
      <c r="BMB85" s="4"/>
      <c r="BMC85" s="4"/>
      <c r="BMD85" s="4"/>
      <c r="BME85" s="4"/>
      <c r="BMF85" s="4"/>
      <c r="BMG85" s="4"/>
      <c r="BMH85" s="4"/>
      <c r="BMI85" s="4"/>
      <c r="BMJ85" s="4"/>
      <c r="BMK85" s="4"/>
      <c r="BML85" s="4"/>
      <c r="BMM85" s="4"/>
      <c r="BMN85" s="4"/>
      <c r="BMO85" s="4"/>
      <c r="BMP85" s="4"/>
      <c r="BMQ85" s="4"/>
      <c r="BMR85" s="4"/>
      <c r="BMS85" s="4"/>
      <c r="BMT85" s="4"/>
      <c r="BMU85" s="4"/>
      <c r="BMV85" s="4"/>
      <c r="BMW85" s="4"/>
      <c r="BMX85" s="4"/>
      <c r="BMY85" s="4"/>
      <c r="BMZ85" s="4"/>
      <c r="BNA85" s="4"/>
      <c r="BNB85" s="4"/>
      <c r="BNC85" s="4"/>
      <c r="BND85" s="4"/>
      <c r="BNE85" s="4"/>
      <c r="BNF85" s="4"/>
      <c r="BNG85" s="4"/>
      <c r="BNH85" s="4"/>
      <c r="BNI85" s="4"/>
      <c r="BNJ85" s="4"/>
      <c r="BNK85" s="4"/>
      <c r="BNL85" s="4"/>
      <c r="BNM85" s="4"/>
      <c r="BNN85" s="4"/>
      <c r="BNO85" s="4"/>
      <c r="BNP85" s="4"/>
      <c r="BNQ85" s="4"/>
      <c r="BNR85" s="4"/>
      <c r="BNS85" s="4"/>
      <c r="BNT85" s="4"/>
      <c r="BNU85" s="4"/>
      <c r="BNV85" s="4"/>
      <c r="BNW85" s="4"/>
      <c r="BNX85" s="4"/>
      <c r="BNY85" s="4"/>
      <c r="BNZ85" s="4"/>
      <c r="BOA85" s="4"/>
      <c r="BOB85" s="4"/>
      <c r="BOC85" s="4"/>
      <c r="BOD85" s="4"/>
      <c r="BOE85" s="4"/>
      <c r="BOF85" s="4"/>
      <c r="BOG85" s="4"/>
      <c r="BOH85" s="4"/>
      <c r="BOI85" s="4"/>
      <c r="BOJ85" s="4"/>
      <c r="BOK85" s="4"/>
      <c r="BOL85" s="4"/>
      <c r="BOM85" s="4"/>
      <c r="BON85" s="4"/>
      <c r="BOO85" s="4"/>
      <c r="BOP85" s="4"/>
      <c r="BOQ85" s="4"/>
      <c r="BOR85" s="4"/>
      <c r="BOS85" s="4"/>
      <c r="BOT85" s="4"/>
      <c r="BOU85" s="4"/>
      <c r="BOV85" s="4"/>
      <c r="BOW85" s="4"/>
      <c r="BOX85" s="4"/>
      <c r="BOY85" s="4"/>
      <c r="BOZ85" s="4"/>
      <c r="BPA85" s="4"/>
      <c r="BPB85" s="4"/>
      <c r="BPC85" s="4"/>
      <c r="BPD85" s="4"/>
      <c r="BPE85" s="4"/>
      <c r="BPF85" s="4"/>
      <c r="BPG85" s="4"/>
      <c r="BPH85" s="4"/>
      <c r="BPI85" s="4"/>
      <c r="BPJ85" s="4"/>
      <c r="BPK85" s="4"/>
      <c r="BPL85" s="4"/>
      <c r="BPM85" s="4"/>
      <c r="BPN85" s="4"/>
      <c r="BPO85" s="4"/>
      <c r="BPP85" s="4"/>
      <c r="BPQ85" s="4"/>
      <c r="BPR85" s="4"/>
      <c r="BPS85" s="4"/>
      <c r="BPT85" s="4"/>
      <c r="BPU85" s="4"/>
      <c r="BPV85" s="4"/>
      <c r="BPW85" s="4"/>
      <c r="BPX85" s="4"/>
      <c r="BPY85" s="4"/>
      <c r="BPZ85" s="4"/>
      <c r="BQA85" s="4"/>
      <c r="BQB85" s="4"/>
      <c r="BQC85" s="4"/>
      <c r="BQD85" s="4"/>
      <c r="BQE85" s="4"/>
      <c r="BQF85" s="4"/>
      <c r="BQG85" s="4"/>
      <c r="BQH85" s="4"/>
      <c r="BQI85" s="4"/>
      <c r="BQJ85" s="4"/>
      <c r="BQK85" s="4"/>
      <c r="BQL85" s="4"/>
      <c r="BQM85" s="4"/>
      <c r="BQN85" s="4"/>
      <c r="BQO85" s="4"/>
      <c r="BQP85" s="4"/>
      <c r="BQQ85" s="4"/>
      <c r="BQR85" s="4"/>
      <c r="BQS85" s="4"/>
      <c r="BQT85" s="4"/>
      <c r="BQU85" s="4"/>
      <c r="BQV85" s="4"/>
      <c r="BQW85" s="4"/>
      <c r="BQX85" s="4"/>
      <c r="BQY85" s="4"/>
      <c r="BQZ85" s="4"/>
      <c r="BRA85" s="4"/>
      <c r="BRB85" s="4"/>
      <c r="BRC85" s="4"/>
      <c r="BRD85" s="4"/>
      <c r="BRE85" s="4"/>
      <c r="BRF85" s="4"/>
      <c r="BRG85" s="4"/>
      <c r="BRH85" s="4"/>
      <c r="BRI85" s="4"/>
      <c r="BRJ85" s="4"/>
      <c r="BRK85" s="4"/>
      <c r="BRL85" s="4"/>
      <c r="BRM85" s="4"/>
      <c r="BRN85" s="4"/>
      <c r="BRO85" s="4"/>
      <c r="BRP85" s="4"/>
      <c r="BRQ85" s="4"/>
      <c r="BRR85" s="4"/>
      <c r="BRS85" s="4"/>
      <c r="BRT85" s="4"/>
      <c r="BRU85" s="4"/>
      <c r="BRV85" s="4"/>
      <c r="BRW85" s="4"/>
      <c r="BRX85" s="4"/>
      <c r="BRY85" s="4"/>
      <c r="BRZ85" s="4"/>
      <c r="BSA85" s="4"/>
      <c r="BSB85" s="4"/>
      <c r="BSC85" s="4"/>
      <c r="BSD85" s="4"/>
      <c r="BSE85" s="4"/>
      <c r="BSF85" s="4"/>
      <c r="BSG85" s="4"/>
      <c r="BSH85" s="4"/>
      <c r="BSI85" s="4"/>
      <c r="BSJ85" s="4"/>
      <c r="BSK85" s="4"/>
      <c r="BSL85" s="4"/>
      <c r="BSM85" s="4"/>
      <c r="BSN85" s="4"/>
      <c r="BSO85" s="4"/>
      <c r="BSP85" s="4"/>
      <c r="BSQ85" s="4"/>
      <c r="BSR85" s="4"/>
      <c r="BSS85" s="4"/>
      <c r="BST85" s="4"/>
      <c r="BSU85" s="4"/>
      <c r="BSV85" s="4"/>
      <c r="BSW85" s="4"/>
      <c r="BSX85" s="4"/>
      <c r="BSY85" s="4"/>
      <c r="BSZ85" s="4"/>
      <c r="BTA85" s="4"/>
      <c r="BTB85" s="4"/>
      <c r="BTC85" s="4"/>
      <c r="BTD85" s="4"/>
      <c r="BTE85" s="4"/>
      <c r="BTF85" s="4"/>
      <c r="BTG85" s="4"/>
      <c r="BTH85" s="4"/>
      <c r="BTI85" s="4"/>
      <c r="BTJ85" s="4"/>
      <c r="BTK85" s="4"/>
      <c r="BTL85" s="4"/>
      <c r="BTM85" s="4"/>
      <c r="BTN85" s="4"/>
      <c r="BTO85" s="4"/>
      <c r="BTP85" s="4"/>
      <c r="BTQ85" s="4"/>
      <c r="BTR85" s="4"/>
      <c r="BTS85" s="4"/>
      <c r="BTT85" s="4"/>
      <c r="BTU85" s="4"/>
      <c r="BTV85" s="4"/>
      <c r="BTW85" s="4"/>
      <c r="BTX85" s="4"/>
      <c r="BTY85" s="4"/>
      <c r="BTZ85" s="4"/>
      <c r="BUA85" s="4"/>
      <c r="BUB85" s="4"/>
      <c r="BUC85" s="4"/>
      <c r="BUD85" s="4"/>
      <c r="BUE85" s="4"/>
      <c r="BUF85" s="4"/>
      <c r="BUG85" s="4"/>
      <c r="BUH85" s="4"/>
      <c r="BUI85" s="4"/>
      <c r="BUJ85" s="4"/>
      <c r="BUK85" s="4"/>
      <c r="BUL85" s="4"/>
      <c r="BUM85" s="4"/>
      <c r="BUN85" s="4"/>
      <c r="BUO85" s="4"/>
      <c r="BUP85" s="4"/>
      <c r="BUQ85" s="4"/>
      <c r="BUR85" s="4"/>
      <c r="BUS85" s="4"/>
      <c r="BUT85" s="4"/>
      <c r="BUU85" s="4"/>
      <c r="BUV85" s="4"/>
      <c r="BUW85" s="4"/>
      <c r="BUX85" s="4"/>
      <c r="BUY85" s="4"/>
      <c r="BUZ85" s="4"/>
      <c r="BVA85" s="4"/>
      <c r="BVB85" s="4"/>
      <c r="BVC85" s="4"/>
      <c r="BVD85" s="4"/>
      <c r="BVE85" s="4"/>
      <c r="BVF85" s="4"/>
      <c r="BVG85" s="4"/>
      <c r="BVH85" s="4"/>
      <c r="BVI85" s="4"/>
      <c r="BVJ85" s="4"/>
      <c r="BVK85" s="4"/>
      <c r="BVL85" s="4"/>
      <c r="BVM85" s="4"/>
      <c r="BVN85" s="4"/>
      <c r="BVO85" s="4"/>
      <c r="BVP85" s="4"/>
      <c r="BVQ85" s="4"/>
      <c r="BVR85" s="4"/>
      <c r="BVS85" s="4"/>
      <c r="BVT85" s="4"/>
      <c r="BVU85" s="4"/>
      <c r="BVV85" s="4"/>
      <c r="BVW85" s="4"/>
      <c r="BVX85" s="4"/>
      <c r="BVY85" s="4"/>
      <c r="BVZ85" s="4"/>
      <c r="BWA85" s="4"/>
      <c r="BWB85" s="4"/>
      <c r="BWC85" s="4"/>
      <c r="BWD85" s="4"/>
      <c r="BWE85" s="4"/>
      <c r="BWF85" s="4"/>
      <c r="BWG85" s="4"/>
      <c r="BWH85" s="4"/>
      <c r="BWI85" s="4"/>
      <c r="BWJ85" s="4"/>
      <c r="BWK85" s="4"/>
      <c r="BWL85" s="4"/>
      <c r="BWM85" s="4"/>
      <c r="BWN85" s="4"/>
      <c r="BWO85" s="4"/>
      <c r="BWP85" s="4"/>
      <c r="BWQ85" s="4"/>
      <c r="BWR85" s="4"/>
      <c r="BWS85" s="4"/>
      <c r="BWT85" s="4"/>
      <c r="BWU85" s="4"/>
      <c r="BWV85" s="4"/>
      <c r="BWW85" s="4"/>
      <c r="BWX85" s="4"/>
      <c r="BWY85" s="4"/>
      <c r="BWZ85" s="4"/>
      <c r="BXA85" s="4"/>
      <c r="BXB85" s="4"/>
      <c r="BXC85" s="4"/>
      <c r="BXD85" s="4"/>
      <c r="BXE85" s="4"/>
      <c r="BXF85" s="4"/>
      <c r="BXG85" s="4"/>
      <c r="BXH85" s="4"/>
      <c r="BXI85" s="4"/>
      <c r="BXJ85" s="4"/>
      <c r="BXK85" s="4"/>
      <c r="BXL85" s="4"/>
      <c r="BXM85" s="4"/>
      <c r="BXN85" s="4"/>
      <c r="BXO85" s="4"/>
      <c r="BXP85" s="4"/>
      <c r="BXQ85" s="4"/>
      <c r="BXR85" s="4"/>
      <c r="BXS85" s="4"/>
      <c r="BXT85" s="4"/>
      <c r="BXU85" s="4"/>
      <c r="BXV85" s="4"/>
      <c r="BXW85" s="4"/>
      <c r="BXX85" s="4"/>
      <c r="BXY85" s="4"/>
      <c r="BXZ85" s="4"/>
      <c r="BYA85" s="4"/>
      <c r="BYB85" s="4"/>
      <c r="BYC85" s="4"/>
      <c r="BYD85" s="4"/>
      <c r="BYE85" s="4"/>
      <c r="BYF85" s="4"/>
      <c r="BYG85" s="4"/>
      <c r="BYH85" s="4"/>
      <c r="BYI85" s="4"/>
      <c r="BYJ85" s="4"/>
      <c r="BYK85" s="4"/>
      <c r="BYL85" s="4"/>
      <c r="BYM85" s="4"/>
      <c r="BYN85" s="4"/>
      <c r="BYO85" s="4"/>
      <c r="BYP85" s="4"/>
      <c r="BYQ85" s="4"/>
      <c r="BYR85" s="4"/>
      <c r="BYS85" s="4"/>
      <c r="BYT85" s="4"/>
      <c r="BYU85" s="4"/>
      <c r="BYV85" s="4"/>
      <c r="BYW85" s="4"/>
      <c r="BYX85" s="4"/>
      <c r="BYY85" s="4"/>
      <c r="BYZ85" s="4"/>
      <c r="BZA85" s="4"/>
      <c r="BZB85" s="4"/>
      <c r="BZC85" s="4"/>
      <c r="BZD85" s="4"/>
      <c r="BZE85" s="4"/>
      <c r="BZF85" s="4"/>
      <c r="BZG85" s="4"/>
      <c r="BZH85" s="4"/>
      <c r="BZI85" s="4"/>
      <c r="BZJ85" s="4"/>
      <c r="BZK85" s="4"/>
      <c r="BZL85" s="4"/>
      <c r="BZM85" s="4"/>
      <c r="BZN85" s="4"/>
      <c r="BZO85" s="4"/>
      <c r="BZP85" s="4"/>
      <c r="BZQ85" s="4"/>
      <c r="BZR85" s="4"/>
      <c r="BZS85" s="4"/>
      <c r="BZT85" s="4"/>
      <c r="BZU85" s="4"/>
      <c r="BZV85" s="4"/>
      <c r="BZW85" s="4"/>
      <c r="BZX85" s="4"/>
      <c r="BZY85" s="4"/>
      <c r="BZZ85" s="4"/>
      <c r="CAA85" s="4"/>
      <c r="CAB85" s="4"/>
      <c r="CAC85" s="4"/>
      <c r="CAD85" s="4"/>
      <c r="CAE85" s="4"/>
      <c r="CAF85" s="4"/>
      <c r="CAG85" s="4"/>
      <c r="CAH85" s="4"/>
      <c r="CAI85" s="4"/>
      <c r="CAJ85" s="4"/>
      <c r="CAK85" s="4"/>
      <c r="CAL85" s="4"/>
      <c r="CAM85" s="4"/>
      <c r="CAN85" s="4"/>
      <c r="CAO85" s="4"/>
      <c r="CAP85" s="4"/>
      <c r="CAQ85" s="4"/>
      <c r="CAR85" s="4"/>
      <c r="CAS85" s="4"/>
      <c r="CAT85" s="4"/>
      <c r="CAU85" s="4"/>
      <c r="CAV85" s="4"/>
      <c r="CAW85" s="4"/>
      <c r="CAX85" s="4"/>
      <c r="CAY85" s="4"/>
      <c r="CAZ85" s="4"/>
      <c r="CBA85" s="4"/>
      <c r="CBB85" s="4"/>
      <c r="CBC85" s="4"/>
      <c r="CBD85" s="4"/>
      <c r="CBE85" s="4"/>
      <c r="CBF85" s="4"/>
      <c r="CBG85" s="4"/>
      <c r="CBH85" s="4"/>
      <c r="CBI85" s="4"/>
      <c r="CBJ85" s="4"/>
      <c r="CBK85" s="4"/>
      <c r="CBL85" s="4"/>
      <c r="CBM85" s="4"/>
      <c r="CBN85" s="4"/>
      <c r="CBO85" s="4"/>
      <c r="CBP85" s="4"/>
      <c r="CBQ85" s="4"/>
      <c r="CBR85" s="4"/>
      <c r="CBS85" s="4"/>
      <c r="CBT85" s="4"/>
      <c r="CBU85" s="4"/>
      <c r="CBV85" s="4"/>
      <c r="CBW85" s="4"/>
      <c r="CBX85" s="4"/>
      <c r="CBY85" s="4"/>
      <c r="CBZ85" s="4"/>
      <c r="CCA85" s="4"/>
      <c r="CCB85" s="4"/>
      <c r="CCC85" s="4"/>
      <c r="CCD85" s="4"/>
      <c r="CCE85" s="4"/>
      <c r="CCF85" s="4"/>
      <c r="CCG85" s="4"/>
      <c r="CCH85" s="4"/>
      <c r="CCI85" s="4"/>
      <c r="CCJ85" s="4"/>
      <c r="CCK85" s="4"/>
      <c r="CCL85" s="4"/>
      <c r="CCM85" s="4"/>
      <c r="CCN85" s="4"/>
      <c r="CCO85" s="4"/>
      <c r="CCP85" s="4"/>
      <c r="CCQ85" s="4"/>
      <c r="CCR85" s="4"/>
      <c r="CCS85" s="4"/>
      <c r="CCT85" s="4"/>
      <c r="CCU85" s="4"/>
      <c r="CCV85" s="4"/>
      <c r="CCW85" s="4"/>
      <c r="CCX85" s="4"/>
      <c r="CCY85" s="4"/>
      <c r="CCZ85" s="4"/>
      <c r="CDA85" s="4"/>
      <c r="CDB85" s="4"/>
      <c r="CDC85" s="4"/>
      <c r="CDD85" s="4"/>
      <c r="CDE85" s="4"/>
      <c r="CDF85" s="4"/>
      <c r="CDG85" s="4"/>
      <c r="CDH85" s="4"/>
      <c r="CDI85" s="4"/>
      <c r="CDJ85" s="4"/>
      <c r="CDK85" s="4"/>
      <c r="CDL85" s="4"/>
      <c r="CDM85" s="4"/>
      <c r="CDN85" s="4"/>
      <c r="CDO85" s="4"/>
      <c r="CDP85" s="4"/>
      <c r="CDQ85" s="4"/>
      <c r="CDR85" s="4"/>
      <c r="CDS85" s="4"/>
      <c r="CDT85" s="4"/>
      <c r="CDU85" s="4"/>
      <c r="CDV85" s="4"/>
      <c r="CDW85" s="4"/>
      <c r="CDX85" s="4"/>
      <c r="CDY85" s="4"/>
      <c r="CDZ85" s="4"/>
      <c r="CEA85" s="4"/>
      <c r="CEB85" s="4"/>
      <c r="CEC85" s="4"/>
      <c r="CED85" s="4"/>
      <c r="CEE85" s="4"/>
      <c r="CEF85" s="4"/>
      <c r="CEG85" s="4"/>
      <c r="CEH85" s="4"/>
      <c r="CEI85" s="4"/>
      <c r="CEJ85" s="4"/>
      <c r="CEK85" s="4"/>
      <c r="CEL85" s="4"/>
      <c r="CEM85" s="4"/>
      <c r="CEN85" s="4"/>
      <c r="CEO85" s="4"/>
      <c r="CEP85" s="4"/>
      <c r="CEQ85" s="4"/>
      <c r="CER85" s="4"/>
      <c r="CES85" s="4"/>
      <c r="CET85" s="4"/>
      <c r="CEU85" s="4"/>
      <c r="CEV85" s="4"/>
      <c r="CEW85" s="4"/>
      <c r="CEX85" s="4"/>
      <c r="CEY85" s="4"/>
      <c r="CEZ85" s="4"/>
      <c r="CFA85" s="4"/>
      <c r="CFB85" s="4"/>
      <c r="CFC85" s="4"/>
      <c r="CFD85" s="4"/>
      <c r="CFE85" s="4"/>
      <c r="CFF85" s="4"/>
      <c r="CFG85" s="4"/>
      <c r="CFH85" s="4"/>
      <c r="CFI85" s="4"/>
      <c r="CFJ85" s="4"/>
      <c r="CFK85" s="4"/>
      <c r="CFL85" s="4"/>
      <c r="CFM85" s="4"/>
      <c r="CFN85" s="4"/>
      <c r="CFO85" s="4"/>
      <c r="CFP85" s="4"/>
      <c r="CFQ85" s="4"/>
      <c r="CFR85" s="4"/>
      <c r="CFS85" s="4"/>
      <c r="CFT85" s="4"/>
      <c r="CFU85" s="4"/>
      <c r="CFV85" s="4"/>
      <c r="CFW85" s="4"/>
      <c r="CFX85" s="4"/>
      <c r="CFY85" s="4"/>
      <c r="CFZ85" s="4"/>
      <c r="CGA85" s="4"/>
      <c r="CGB85" s="4"/>
      <c r="CGC85" s="4"/>
      <c r="CGD85" s="4"/>
      <c r="CGE85" s="4"/>
      <c r="CGF85" s="4"/>
      <c r="CGG85" s="4"/>
      <c r="CGH85" s="4"/>
      <c r="CGI85" s="4"/>
      <c r="CGJ85" s="4"/>
      <c r="CGK85" s="4"/>
      <c r="CGL85" s="4"/>
      <c r="CGM85" s="4"/>
      <c r="CGN85" s="4"/>
      <c r="CGO85" s="4"/>
      <c r="CGP85" s="4"/>
      <c r="CGQ85" s="4"/>
      <c r="CGR85" s="4"/>
      <c r="CGS85" s="4"/>
      <c r="CGT85" s="4"/>
      <c r="CGU85" s="4"/>
      <c r="CGV85" s="4"/>
      <c r="CGW85" s="4"/>
      <c r="CGX85" s="4"/>
      <c r="CGY85" s="4"/>
      <c r="CGZ85" s="4"/>
      <c r="CHA85" s="4"/>
      <c r="CHB85" s="4"/>
      <c r="CHC85" s="4"/>
      <c r="CHD85" s="4"/>
      <c r="CHE85" s="4"/>
      <c r="CHF85" s="4"/>
      <c r="CHG85" s="4"/>
      <c r="CHH85" s="4"/>
      <c r="CHI85" s="4"/>
      <c r="CHJ85" s="4"/>
      <c r="CHK85" s="4"/>
      <c r="CHL85" s="4"/>
      <c r="CHM85" s="4"/>
      <c r="CHN85" s="4"/>
      <c r="CHO85" s="4"/>
      <c r="CHP85" s="4"/>
      <c r="CHQ85" s="4"/>
      <c r="CHR85" s="4"/>
      <c r="CHS85" s="4"/>
      <c r="CHT85" s="4"/>
      <c r="CHU85" s="4"/>
      <c r="CHV85" s="4"/>
      <c r="CHW85" s="4"/>
      <c r="CHX85" s="4"/>
      <c r="CHY85" s="4"/>
      <c r="CHZ85" s="4"/>
      <c r="CIA85" s="4"/>
      <c r="CIB85" s="4"/>
      <c r="CIC85" s="4"/>
      <c r="CID85" s="4"/>
      <c r="CIE85" s="4"/>
      <c r="CIF85" s="4"/>
      <c r="CIG85" s="4"/>
      <c r="CIH85" s="4"/>
      <c r="CII85" s="4"/>
      <c r="CIJ85" s="4"/>
      <c r="CIK85" s="4"/>
      <c r="CIL85" s="4"/>
      <c r="CIM85" s="4"/>
      <c r="CIN85" s="4"/>
      <c r="CIO85" s="4"/>
      <c r="CIP85" s="4"/>
      <c r="CIQ85" s="4"/>
      <c r="CIR85" s="4"/>
      <c r="CIS85" s="4"/>
      <c r="CIT85" s="4"/>
      <c r="CIU85" s="4"/>
      <c r="CIV85" s="4"/>
      <c r="CIW85" s="4"/>
      <c r="CIX85" s="4"/>
      <c r="CIY85" s="4"/>
      <c r="CIZ85" s="4"/>
      <c r="CJA85" s="4"/>
      <c r="CJB85" s="4"/>
      <c r="CJC85" s="4"/>
      <c r="CJD85" s="4"/>
      <c r="CJE85" s="4"/>
      <c r="CJF85" s="4"/>
      <c r="CJG85" s="4"/>
      <c r="CJH85" s="4"/>
      <c r="CJI85" s="4"/>
      <c r="CJJ85" s="4"/>
      <c r="CJK85" s="4"/>
      <c r="CJL85" s="4"/>
      <c r="CJM85" s="4"/>
      <c r="CJN85" s="4"/>
      <c r="CJO85" s="4"/>
      <c r="CJP85" s="4"/>
      <c r="CJQ85" s="4"/>
      <c r="CJR85" s="4"/>
      <c r="CJS85" s="4"/>
      <c r="CJT85" s="4"/>
      <c r="CJU85" s="4"/>
      <c r="CJV85" s="4"/>
      <c r="CJW85" s="4"/>
      <c r="CJX85" s="4"/>
      <c r="CJY85" s="4"/>
      <c r="CJZ85" s="4"/>
      <c r="CKA85" s="4"/>
      <c r="CKB85" s="4"/>
      <c r="CKC85" s="4"/>
      <c r="CKD85" s="4"/>
      <c r="CKE85" s="4"/>
      <c r="CKF85" s="4"/>
      <c r="CKG85" s="4"/>
      <c r="CKH85" s="4"/>
      <c r="CKI85" s="4"/>
      <c r="CKJ85" s="4"/>
      <c r="CKK85" s="4"/>
      <c r="CKL85" s="4"/>
      <c r="CKM85" s="4"/>
      <c r="CKN85" s="4"/>
      <c r="CKO85" s="4"/>
      <c r="CKP85" s="4"/>
      <c r="CKQ85" s="4"/>
      <c r="CKR85" s="4"/>
      <c r="CKS85" s="4"/>
      <c r="CKT85" s="4"/>
      <c r="CKU85" s="4"/>
      <c r="CKV85" s="4"/>
      <c r="CKW85" s="4"/>
      <c r="CKX85" s="4"/>
      <c r="CKY85" s="4"/>
      <c r="CKZ85" s="4"/>
      <c r="CLA85" s="4"/>
      <c r="CLB85" s="4"/>
      <c r="CLC85" s="4"/>
      <c r="CLD85" s="4"/>
      <c r="CLE85" s="4"/>
      <c r="CLF85" s="4"/>
      <c r="CLG85" s="4"/>
      <c r="CLH85" s="4"/>
      <c r="CLI85" s="4"/>
      <c r="CLJ85" s="4"/>
      <c r="CLK85" s="4"/>
      <c r="CLL85" s="4"/>
      <c r="CLM85" s="4"/>
      <c r="CLN85" s="4"/>
      <c r="CLO85" s="4"/>
      <c r="CLP85" s="4"/>
      <c r="CLQ85" s="4"/>
      <c r="CLR85" s="4"/>
      <c r="CLS85" s="4"/>
      <c r="CLT85" s="4"/>
      <c r="CLU85" s="4"/>
      <c r="CLV85" s="4"/>
      <c r="CLW85" s="4"/>
      <c r="CLX85" s="4"/>
      <c r="CLY85" s="4"/>
      <c r="CLZ85" s="4"/>
      <c r="CMA85" s="4"/>
      <c r="CMB85" s="4"/>
      <c r="CMC85" s="4"/>
      <c r="CMD85" s="4"/>
      <c r="CME85" s="4"/>
      <c r="CMF85" s="4"/>
      <c r="CMG85" s="4"/>
      <c r="CMH85" s="4"/>
      <c r="CMI85" s="4"/>
      <c r="CMJ85" s="4"/>
      <c r="CMK85" s="4"/>
      <c r="CML85" s="4"/>
      <c r="CMM85" s="4"/>
      <c r="CMN85" s="4"/>
      <c r="CMO85" s="4"/>
      <c r="CMP85" s="4"/>
      <c r="CMQ85" s="4"/>
      <c r="CMR85" s="4"/>
      <c r="CMS85" s="4"/>
      <c r="CMT85" s="4"/>
      <c r="CMU85" s="4"/>
      <c r="CMV85" s="4"/>
      <c r="CMW85" s="4"/>
      <c r="CMX85" s="4"/>
      <c r="CMY85" s="4"/>
      <c r="CMZ85" s="4"/>
      <c r="CNA85" s="4"/>
      <c r="CNB85" s="4"/>
      <c r="CNC85" s="4"/>
      <c r="CND85" s="4"/>
      <c r="CNE85" s="4"/>
      <c r="CNF85" s="4"/>
      <c r="CNG85" s="4"/>
      <c r="CNH85" s="4"/>
      <c r="CNI85" s="4"/>
      <c r="CNJ85" s="4"/>
      <c r="CNK85" s="4"/>
      <c r="CNL85" s="4"/>
      <c r="CNM85" s="4"/>
      <c r="CNN85" s="4"/>
      <c r="CNO85" s="4"/>
      <c r="CNP85" s="4"/>
      <c r="CNQ85" s="4"/>
      <c r="CNR85" s="4"/>
      <c r="CNS85" s="4"/>
      <c r="CNT85" s="4"/>
      <c r="CNU85" s="4"/>
      <c r="CNV85" s="4"/>
      <c r="CNW85" s="4"/>
      <c r="CNX85" s="4"/>
      <c r="CNY85" s="4"/>
      <c r="CNZ85" s="4"/>
      <c r="COA85" s="4"/>
      <c r="COB85" s="4"/>
      <c r="COC85" s="4"/>
      <c r="COD85" s="4"/>
      <c r="COE85" s="4"/>
      <c r="COF85" s="4"/>
      <c r="COG85" s="4"/>
      <c r="COH85" s="4"/>
      <c r="COI85" s="4"/>
      <c r="COJ85" s="4"/>
      <c r="COK85" s="4"/>
      <c r="COL85" s="4"/>
      <c r="COM85" s="4"/>
      <c r="CON85" s="4"/>
      <c r="COO85" s="4"/>
      <c r="COP85" s="4"/>
      <c r="COQ85" s="4"/>
      <c r="COR85" s="4"/>
      <c r="COS85" s="4"/>
      <c r="COT85" s="4"/>
      <c r="COU85" s="4"/>
      <c r="COV85" s="4"/>
      <c r="COW85" s="4"/>
      <c r="COX85" s="4"/>
      <c r="COY85" s="4"/>
      <c r="COZ85" s="4"/>
      <c r="CPA85" s="4"/>
      <c r="CPB85" s="4"/>
      <c r="CPC85" s="4"/>
      <c r="CPD85" s="4"/>
      <c r="CPE85" s="4"/>
      <c r="CPF85" s="4"/>
      <c r="CPG85" s="4"/>
      <c r="CPH85" s="4"/>
      <c r="CPI85" s="4"/>
      <c r="CPJ85" s="4"/>
      <c r="CPK85" s="4"/>
      <c r="CPL85" s="4"/>
      <c r="CPM85" s="4"/>
      <c r="CPN85" s="4"/>
      <c r="CPO85" s="4"/>
      <c r="CPP85" s="4"/>
      <c r="CPQ85" s="4"/>
      <c r="CPR85" s="4"/>
      <c r="CPS85" s="4"/>
      <c r="CPT85" s="4"/>
      <c r="CPU85" s="4"/>
      <c r="CPV85" s="4"/>
      <c r="CPW85" s="4"/>
      <c r="CPX85" s="4"/>
      <c r="CPY85" s="4"/>
      <c r="CPZ85" s="4"/>
      <c r="CQA85" s="4"/>
      <c r="CQB85" s="4"/>
      <c r="CQC85" s="4"/>
      <c r="CQD85" s="4"/>
      <c r="CQE85" s="4"/>
      <c r="CQF85" s="4"/>
      <c r="CQG85" s="4"/>
      <c r="CQH85" s="4"/>
      <c r="CQI85" s="4"/>
      <c r="CQJ85" s="4"/>
      <c r="CQK85" s="4"/>
      <c r="CQL85" s="4"/>
      <c r="CQM85" s="4"/>
      <c r="CQN85" s="4"/>
      <c r="CQO85" s="4"/>
      <c r="CQP85" s="4"/>
      <c r="CQQ85" s="4"/>
      <c r="CQR85" s="4"/>
      <c r="CQS85" s="4"/>
      <c r="CQT85" s="4"/>
      <c r="CQU85" s="4"/>
      <c r="CQV85" s="4"/>
      <c r="CQW85" s="4"/>
      <c r="CQX85" s="4"/>
      <c r="CQY85" s="4"/>
      <c r="CQZ85" s="4"/>
      <c r="CRA85" s="4"/>
      <c r="CRB85" s="4"/>
      <c r="CRC85" s="4"/>
      <c r="CRD85" s="4"/>
      <c r="CRE85" s="4"/>
      <c r="CRF85" s="4"/>
      <c r="CRG85" s="4"/>
      <c r="CRH85" s="4"/>
      <c r="CRI85" s="4"/>
      <c r="CRJ85" s="4"/>
      <c r="CRK85" s="4"/>
      <c r="CRL85" s="4"/>
      <c r="CRM85" s="4"/>
      <c r="CRN85" s="4"/>
      <c r="CRO85" s="4"/>
      <c r="CRP85" s="4"/>
      <c r="CRQ85" s="4"/>
      <c r="CRR85" s="4"/>
      <c r="CRS85" s="4"/>
      <c r="CRT85" s="4"/>
      <c r="CRU85" s="4"/>
      <c r="CRV85" s="4"/>
      <c r="CRW85" s="4"/>
      <c r="CRX85" s="4"/>
      <c r="CRY85" s="4"/>
      <c r="CRZ85" s="4"/>
      <c r="CSA85" s="4"/>
      <c r="CSB85" s="4"/>
      <c r="CSC85" s="4"/>
      <c r="CSD85" s="4"/>
      <c r="CSE85" s="4"/>
      <c r="CSF85" s="4"/>
      <c r="CSG85" s="4"/>
      <c r="CSH85" s="4"/>
      <c r="CSI85" s="4"/>
      <c r="CSJ85" s="4"/>
      <c r="CSK85" s="4"/>
      <c r="CSL85" s="4"/>
      <c r="CSM85" s="4"/>
      <c r="CSN85" s="4"/>
      <c r="CSO85" s="4"/>
      <c r="CSP85" s="4"/>
      <c r="CSQ85" s="4"/>
      <c r="CSR85" s="4"/>
      <c r="CSS85" s="4"/>
      <c r="CST85" s="4"/>
      <c r="CSU85" s="4"/>
      <c r="CSV85" s="4"/>
      <c r="CSW85" s="4"/>
      <c r="CSX85" s="4"/>
      <c r="CSY85" s="4"/>
      <c r="CSZ85" s="4"/>
      <c r="CTA85" s="4"/>
      <c r="CTB85" s="4"/>
      <c r="CTC85" s="4"/>
      <c r="CTD85" s="4"/>
      <c r="CTE85" s="4"/>
      <c r="CTF85" s="4"/>
      <c r="CTG85" s="4"/>
      <c r="CTH85" s="4"/>
      <c r="CTI85" s="4"/>
      <c r="CTJ85" s="4"/>
      <c r="CTK85" s="4"/>
      <c r="CTL85" s="4"/>
      <c r="CTM85" s="4"/>
      <c r="CTN85" s="4"/>
      <c r="CTO85" s="4"/>
      <c r="CTP85" s="4"/>
      <c r="CTQ85" s="4"/>
      <c r="CTR85" s="4"/>
      <c r="CTS85" s="4"/>
      <c r="CTT85" s="4"/>
      <c r="CTU85" s="4"/>
      <c r="CTV85" s="4"/>
      <c r="CTW85" s="4"/>
      <c r="CTX85" s="4"/>
      <c r="CTY85" s="4"/>
      <c r="CTZ85" s="4"/>
      <c r="CUA85" s="4"/>
      <c r="CUB85" s="4"/>
      <c r="CUC85" s="4"/>
      <c r="CUD85" s="4"/>
      <c r="CUE85" s="4"/>
      <c r="CUF85" s="4"/>
      <c r="CUG85" s="4"/>
      <c r="CUH85" s="4"/>
      <c r="CUI85" s="4"/>
      <c r="CUJ85" s="4"/>
      <c r="CUK85" s="4"/>
      <c r="CUL85" s="4"/>
      <c r="CUM85" s="4"/>
      <c r="CUN85" s="4"/>
      <c r="CUO85" s="4"/>
      <c r="CUP85" s="4"/>
      <c r="CUQ85" s="4"/>
      <c r="CUR85" s="4"/>
      <c r="CUS85" s="4"/>
      <c r="CUT85" s="4"/>
      <c r="CUU85" s="4"/>
      <c r="CUV85" s="4"/>
      <c r="CUW85" s="4"/>
      <c r="CUX85" s="4"/>
      <c r="CUY85" s="4"/>
      <c r="CUZ85" s="4"/>
      <c r="CVA85" s="4"/>
      <c r="CVB85" s="4"/>
      <c r="CVC85" s="4"/>
      <c r="CVD85" s="4"/>
      <c r="CVE85" s="4"/>
      <c r="CVF85" s="4"/>
      <c r="CVG85" s="4"/>
      <c r="CVH85" s="4"/>
      <c r="CVI85" s="4"/>
      <c r="CVJ85" s="4"/>
      <c r="CVK85" s="4"/>
      <c r="CVL85" s="4"/>
      <c r="CVM85" s="4"/>
      <c r="CVN85" s="4"/>
      <c r="CVO85" s="4"/>
      <c r="CVP85" s="4"/>
      <c r="CVQ85" s="4"/>
      <c r="CVR85" s="4"/>
      <c r="CVS85" s="4"/>
      <c r="CVT85" s="4"/>
      <c r="CVU85" s="4"/>
      <c r="CVV85" s="4"/>
      <c r="CVW85" s="4"/>
      <c r="CVX85" s="4"/>
      <c r="CVY85" s="4"/>
      <c r="CVZ85" s="4"/>
      <c r="CWA85" s="4"/>
      <c r="CWB85" s="4"/>
      <c r="CWC85" s="4"/>
      <c r="CWD85" s="4"/>
      <c r="CWE85" s="4"/>
      <c r="CWF85" s="4"/>
      <c r="CWG85" s="4"/>
      <c r="CWH85" s="4"/>
      <c r="CWI85" s="4"/>
      <c r="CWJ85" s="4"/>
      <c r="CWK85" s="4"/>
      <c r="CWL85" s="4"/>
      <c r="CWM85" s="4"/>
      <c r="CWN85" s="4"/>
      <c r="CWO85" s="4"/>
      <c r="CWP85" s="4"/>
      <c r="CWQ85" s="4"/>
      <c r="CWR85" s="4"/>
      <c r="CWS85" s="4"/>
      <c r="CWT85" s="4"/>
      <c r="CWU85" s="4"/>
      <c r="CWV85" s="4"/>
      <c r="CWW85" s="4"/>
      <c r="CWX85" s="4"/>
      <c r="CWY85" s="4"/>
      <c r="CWZ85" s="4"/>
      <c r="CXA85" s="4"/>
      <c r="CXB85" s="4"/>
      <c r="CXC85" s="4"/>
      <c r="CXD85" s="4"/>
      <c r="CXE85" s="4"/>
      <c r="CXF85" s="4"/>
      <c r="CXG85" s="4"/>
      <c r="CXH85" s="4"/>
      <c r="CXI85" s="4"/>
      <c r="CXJ85" s="4"/>
      <c r="CXK85" s="4"/>
      <c r="CXL85" s="4"/>
      <c r="CXM85" s="4"/>
      <c r="CXN85" s="4"/>
      <c r="CXO85" s="4"/>
      <c r="CXP85" s="4"/>
      <c r="CXQ85" s="4"/>
      <c r="CXR85" s="4"/>
      <c r="CXS85" s="4"/>
      <c r="CXT85" s="4"/>
      <c r="CXU85" s="4"/>
      <c r="CXV85" s="4"/>
      <c r="CXW85" s="4"/>
      <c r="CXX85" s="4"/>
      <c r="CXY85" s="4"/>
      <c r="CXZ85" s="4"/>
      <c r="CYA85" s="4"/>
      <c r="CYB85" s="4"/>
      <c r="CYC85" s="4"/>
      <c r="CYD85" s="4"/>
      <c r="CYE85" s="4"/>
      <c r="CYF85" s="4"/>
      <c r="CYG85" s="4"/>
      <c r="CYH85" s="4"/>
      <c r="CYI85" s="4"/>
      <c r="CYJ85" s="4"/>
      <c r="CYK85" s="4"/>
      <c r="CYL85" s="4"/>
      <c r="CYM85" s="4"/>
      <c r="CYN85" s="4"/>
      <c r="CYO85" s="4"/>
      <c r="CYP85" s="4"/>
      <c r="CYQ85" s="4"/>
      <c r="CYR85" s="4"/>
      <c r="CYS85" s="4"/>
      <c r="CYT85" s="4"/>
      <c r="CYU85" s="4"/>
      <c r="CYV85" s="4"/>
      <c r="CYW85" s="4"/>
      <c r="CYX85" s="4"/>
      <c r="CYY85" s="4"/>
      <c r="CYZ85" s="4"/>
      <c r="CZA85" s="4"/>
      <c r="CZB85" s="4"/>
      <c r="CZC85" s="4"/>
      <c r="CZD85" s="4"/>
      <c r="CZE85" s="4"/>
      <c r="CZF85" s="4"/>
      <c r="CZG85" s="4"/>
      <c r="CZH85" s="4"/>
      <c r="CZI85" s="4"/>
      <c r="CZJ85" s="4"/>
      <c r="CZK85" s="4"/>
      <c r="CZL85" s="4"/>
      <c r="CZM85" s="4"/>
      <c r="CZN85" s="4"/>
      <c r="CZO85" s="4"/>
      <c r="CZP85" s="4"/>
      <c r="CZQ85" s="4"/>
      <c r="CZR85" s="4"/>
      <c r="CZS85" s="4"/>
      <c r="CZT85" s="4"/>
      <c r="CZU85" s="4"/>
      <c r="CZV85" s="4"/>
      <c r="CZW85" s="4"/>
      <c r="CZX85" s="4"/>
      <c r="CZY85" s="4"/>
      <c r="CZZ85" s="4"/>
      <c r="DAA85" s="4"/>
      <c r="DAB85" s="4"/>
      <c r="DAC85" s="4"/>
      <c r="DAD85" s="4"/>
      <c r="DAE85" s="4"/>
      <c r="DAF85" s="4"/>
      <c r="DAG85" s="4"/>
      <c r="DAH85" s="4"/>
      <c r="DAI85" s="4"/>
      <c r="DAJ85" s="4"/>
      <c r="DAK85" s="4"/>
      <c r="DAL85" s="4"/>
      <c r="DAM85" s="4"/>
      <c r="DAN85" s="4"/>
      <c r="DAO85" s="4"/>
      <c r="DAP85" s="4"/>
      <c r="DAQ85" s="4"/>
      <c r="DAR85" s="4"/>
      <c r="DAS85" s="4"/>
      <c r="DAT85" s="4"/>
      <c r="DAU85" s="4"/>
      <c r="DAV85" s="4"/>
      <c r="DAW85" s="4"/>
      <c r="DAX85" s="4"/>
      <c r="DAY85" s="4"/>
      <c r="DAZ85" s="4"/>
      <c r="DBA85" s="4"/>
      <c r="DBB85" s="4"/>
      <c r="DBC85" s="4"/>
      <c r="DBD85" s="4"/>
      <c r="DBE85" s="4"/>
      <c r="DBF85" s="4"/>
      <c r="DBG85" s="4"/>
      <c r="DBH85" s="4"/>
      <c r="DBI85" s="4"/>
      <c r="DBJ85" s="4"/>
      <c r="DBK85" s="4"/>
      <c r="DBL85" s="4"/>
      <c r="DBM85" s="4"/>
      <c r="DBN85" s="4"/>
      <c r="DBO85" s="4"/>
      <c r="DBP85" s="4"/>
      <c r="DBQ85" s="4"/>
      <c r="DBR85" s="4"/>
      <c r="DBS85" s="4"/>
      <c r="DBT85" s="4"/>
      <c r="DBU85" s="4"/>
      <c r="DBV85" s="4"/>
      <c r="DBW85" s="4"/>
      <c r="DBX85" s="4"/>
      <c r="DBY85" s="4"/>
      <c r="DBZ85" s="4"/>
      <c r="DCA85" s="4"/>
      <c r="DCB85" s="4"/>
      <c r="DCC85" s="4"/>
      <c r="DCD85" s="4"/>
      <c r="DCE85" s="4"/>
      <c r="DCF85" s="4"/>
      <c r="DCG85" s="4"/>
      <c r="DCH85" s="4"/>
      <c r="DCI85" s="4"/>
      <c r="DCJ85" s="4"/>
      <c r="DCK85" s="4"/>
      <c r="DCL85" s="4"/>
      <c r="DCM85" s="4"/>
      <c r="DCN85" s="4"/>
      <c r="DCO85" s="4"/>
      <c r="DCP85" s="4"/>
      <c r="DCQ85" s="4"/>
      <c r="DCR85" s="4"/>
      <c r="DCS85" s="4"/>
      <c r="DCT85" s="4"/>
      <c r="DCU85" s="4"/>
      <c r="DCV85" s="4"/>
      <c r="DCW85" s="4"/>
      <c r="DCX85" s="4"/>
      <c r="DCY85" s="4"/>
      <c r="DCZ85" s="4"/>
      <c r="DDA85" s="4"/>
      <c r="DDB85" s="4"/>
      <c r="DDC85" s="4"/>
      <c r="DDD85" s="4"/>
      <c r="DDE85" s="4"/>
      <c r="DDF85" s="4"/>
      <c r="DDG85" s="4"/>
      <c r="DDH85" s="4"/>
      <c r="DDI85" s="4"/>
      <c r="DDJ85" s="4"/>
      <c r="DDK85" s="4"/>
      <c r="DDL85" s="4"/>
      <c r="DDM85" s="4"/>
      <c r="DDN85" s="4"/>
      <c r="DDO85" s="4"/>
      <c r="DDP85" s="4"/>
      <c r="DDQ85" s="4"/>
      <c r="DDR85" s="4"/>
      <c r="DDS85" s="4"/>
      <c r="DDT85" s="4"/>
      <c r="DDU85" s="4"/>
      <c r="DDV85" s="4"/>
      <c r="DDW85" s="4"/>
      <c r="DDX85" s="4"/>
      <c r="DDY85" s="4"/>
      <c r="DDZ85" s="4"/>
      <c r="DEA85" s="4"/>
      <c r="DEB85" s="4"/>
      <c r="DEC85" s="4"/>
      <c r="DED85" s="4"/>
      <c r="DEE85" s="4"/>
      <c r="DEF85" s="4"/>
      <c r="DEG85" s="4"/>
      <c r="DEH85" s="4"/>
      <c r="DEI85" s="4"/>
      <c r="DEJ85" s="4"/>
      <c r="DEK85" s="4"/>
      <c r="DEL85" s="4"/>
      <c r="DEM85" s="4"/>
      <c r="DEN85" s="4"/>
      <c r="DEO85" s="4"/>
      <c r="DEP85" s="4"/>
      <c r="DEQ85" s="4"/>
      <c r="DER85" s="4"/>
      <c r="DES85" s="4"/>
      <c r="DET85" s="4"/>
      <c r="DEU85" s="4"/>
      <c r="DEV85" s="4"/>
      <c r="DEW85" s="4"/>
      <c r="DEX85" s="4"/>
      <c r="DEY85" s="4"/>
      <c r="DEZ85" s="4"/>
      <c r="DFA85" s="4"/>
      <c r="DFB85" s="4"/>
      <c r="DFC85" s="4"/>
      <c r="DFD85" s="4"/>
      <c r="DFE85" s="4"/>
      <c r="DFF85" s="4"/>
      <c r="DFG85" s="4"/>
      <c r="DFH85" s="4"/>
      <c r="DFI85" s="4"/>
      <c r="DFJ85" s="4"/>
      <c r="DFK85" s="4"/>
      <c r="DFL85" s="4"/>
      <c r="DFM85" s="4"/>
      <c r="DFN85" s="4"/>
      <c r="DFO85" s="4"/>
      <c r="DFP85" s="4"/>
      <c r="DFQ85" s="4"/>
      <c r="DFR85" s="4"/>
      <c r="DFS85" s="4"/>
      <c r="DFT85" s="4"/>
      <c r="DFU85" s="4"/>
      <c r="DFV85" s="4"/>
      <c r="DFW85" s="4"/>
      <c r="DFX85" s="4"/>
      <c r="DFY85" s="4"/>
      <c r="DFZ85" s="4"/>
      <c r="DGA85" s="4"/>
      <c r="DGB85" s="4"/>
      <c r="DGC85" s="4"/>
      <c r="DGD85" s="4"/>
      <c r="DGE85" s="4"/>
      <c r="DGF85" s="4"/>
      <c r="DGG85" s="4"/>
      <c r="DGH85" s="4"/>
      <c r="DGI85" s="4"/>
      <c r="DGJ85" s="4"/>
      <c r="DGK85" s="4"/>
      <c r="DGL85" s="4"/>
      <c r="DGM85" s="4"/>
      <c r="DGN85" s="4"/>
      <c r="DGO85" s="4"/>
      <c r="DGP85" s="4"/>
      <c r="DGQ85" s="4"/>
      <c r="DGR85" s="4"/>
      <c r="DGS85" s="4"/>
      <c r="DGT85" s="4"/>
      <c r="DGU85" s="4"/>
      <c r="DGV85" s="4"/>
      <c r="DGW85" s="4"/>
      <c r="DGX85" s="4"/>
      <c r="DGY85" s="4"/>
      <c r="DGZ85" s="4"/>
      <c r="DHA85" s="4"/>
      <c r="DHB85" s="4"/>
      <c r="DHC85" s="4"/>
      <c r="DHD85" s="4"/>
      <c r="DHE85" s="4"/>
      <c r="DHF85" s="4"/>
      <c r="DHG85" s="4"/>
      <c r="DHH85" s="4"/>
      <c r="DHI85" s="4"/>
      <c r="DHJ85" s="4"/>
      <c r="DHK85" s="4"/>
      <c r="DHL85" s="4"/>
      <c r="DHM85" s="4"/>
      <c r="DHN85" s="4"/>
      <c r="DHO85" s="4"/>
      <c r="DHP85" s="4"/>
      <c r="DHQ85" s="4"/>
      <c r="DHR85" s="4"/>
      <c r="DHS85" s="4"/>
      <c r="DHT85" s="4"/>
      <c r="DHU85" s="4"/>
      <c r="DHV85" s="4"/>
      <c r="DHW85" s="4"/>
      <c r="DHX85" s="4"/>
      <c r="DHY85" s="4"/>
      <c r="DHZ85" s="4"/>
      <c r="DIA85" s="4"/>
      <c r="DIB85" s="4"/>
      <c r="DIC85" s="4"/>
      <c r="DID85" s="4"/>
      <c r="DIE85" s="4"/>
      <c r="DIF85" s="4"/>
      <c r="DIG85" s="4"/>
      <c r="DIH85" s="4"/>
      <c r="DII85" s="4"/>
      <c r="DIJ85" s="4"/>
      <c r="DIK85" s="4"/>
      <c r="DIL85" s="4"/>
      <c r="DIM85" s="4"/>
      <c r="DIN85" s="4"/>
      <c r="DIO85" s="4"/>
      <c r="DIP85" s="4"/>
      <c r="DIQ85" s="4"/>
      <c r="DIR85" s="4"/>
      <c r="DIS85" s="4"/>
      <c r="DIT85" s="4"/>
      <c r="DIU85" s="4"/>
      <c r="DIV85" s="4"/>
      <c r="DIW85" s="4"/>
      <c r="DIX85" s="4"/>
      <c r="DIY85" s="4"/>
      <c r="DIZ85" s="4"/>
      <c r="DJA85" s="4"/>
      <c r="DJB85" s="4"/>
      <c r="DJC85" s="4"/>
      <c r="DJD85" s="4"/>
      <c r="DJE85" s="4"/>
      <c r="DJF85" s="4"/>
      <c r="DJG85" s="4"/>
      <c r="DJH85" s="4"/>
      <c r="DJI85" s="4"/>
      <c r="DJJ85" s="4"/>
      <c r="DJK85" s="4"/>
      <c r="DJL85" s="4"/>
      <c r="DJM85" s="4"/>
      <c r="DJN85" s="4"/>
      <c r="DJO85" s="4"/>
      <c r="DJP85" s="4"/>
      <c r="DJQ85" s="4"/>
      <c r="DJR85" s="4"/>
      <c r="DJS85" s="4"/>
      <c r="DJT85" s="4"/>
      <c r="DJU85" s="4"/>
      <c r="DJV85" s="4"/>
      <c r="DJW85" s="4"/>
      <c r="DJX85" s="4"/>
      <c r="DJY85" s="4"/>
      <c r="DJZ85" s="4"/>
      <c r="DKA85" s="4"/>
      <c r="DKB85" s="4"/>
      <c r="DKC85" s="4"/>
      <c r="DKD85" s="4"/>
      <c r="DKE85" s="4"/>
      <c r="DKF85" s="4"/>
      <c r="DKG85" s="4"/>
      <c r="DKH85" s="4"/>
      <c r="DKI85" s="4"/>
      <c r="DKJ85" s="4"/>
      <c r="DKK85" s="4"/>
      <c r="DKL85" s="4"/>
      <c r="DKM85" s="4"/>
      <c r="DKN85" s="4"/>
      <c r="DKO85" s="4"/>
      <c r="DKP85" s="4"/>
      <c r="DKQ85" s="4"/>
      <c r="DKR85" s="4"/>
      <c r="DKS85" s="4"/>
      <c r="DKT85" s="4"/>
      <c r="DKU85" s="4"/>
      <c r="DKV85" s="4"/>
      <c r="DKW85" s="4"/>
      <c r="DKX85" s="4"/>
      <c r="DKY85" s="4"/>
      <c r="DKZ85" s="4"/>
      <c r="DLA85" s="4"/>
      <c r="DLB85" s="4"/>
      <c r="DLC85" s="4"/>
      <c r="DLD85" s="4"/>
      <c r="DLE85" s="4"/>
      <c r="DLF85" s="4"/>
      <c r="DLG85" s="4"/>
      <c r="DLH85" s="4"/>
      <c r="DLI85" s="4"/>
      <c r="DLJ85" s="4"/>
      <c r="DLK85" s="4"/>
      <c r="DLL85" s="4"/>
      <c r="DLM85" s="4"/>
      <c r="DLN85" s="4"/>
      <c r="DLO85" s="4"/>
      <c r="DLP85" s="4"/>
      <c r="DLQ85" s="4"/>
      <c r="DLR85" s="4"/>
      <c r="DLS85" s="4"/>
      <c r="DLT85" s="4"/>
      <c r="DLU85" s="4"/>
      <c r="DLV85" s="4"/>
      <c r="DLW85" s="4"/>
      <c r="DLX85" s="4"/>
      <c r="DLY85" s="4"/>
      <c r="DLZ85" s="4"/>
      <c r="DMA85" s="4"/>
      <c r="DMB85" s="4"/>
      <c r="DMC85" s="4"/>
      <c r="DMD85" s="4"/>
      <c r="DME85" s="4"/>
      <c r="DMF85" s="4"/>
      <c r="DMG85" s="4"/>
      <c r="DMH85" s="4"/>
      <c r="DMI85" s="4"/>
      <c r="DMJ85" s="4"/>
      <c r="DMK85" s="4"/>
      <c r="DML85" s="4"/>
      <c r="DMM85" s="4"/>
      <c r="DMN85" s="4"/>
      <c r="DMO85" s="4"/>
      <c r="DMP85" s="4"/>
      <c r="DMQ85" s="4"/>
      <c r="DMR85" s="4"/>
      <c r="DMS85" s="4"/>
      <c r="DMT85" s="4"/>
      <c r="DMU85" s="4"/>
      <c r="DMV85" s="4"/>
      <c r="DMW85" s="4"/>
      <c r="DMX85" s="4"/>
      <c r="DMY85" s="4"/>
      <c r="DMZ85" s="4"/>
      <c r="DNA85" s="4"/>
      <c r="DNB85" s="4"/>
      <c r="DNC85" s="4"/>
      <c r="DND85" s="4"/>
      <c r="DNE85" s="4"/>
      <c r="DNF85" s="4"/>
      <c r="DNG85" s="4"/>
      <c r="DNH85" s="4"/>
      <c r="DNI85" s="4"/>
      <c r="DNJ85" s="4"/>
      <c r="DNK85" s="4"/>
      <c r="DNL85" s="4"/>
      <c r="DNM85" s="4"/>
      <c r="DNN85" s="4"/>
      <c r="DNO85" s="4"/>
      <c r="DNP85" s="4"/>
      <c r="DNQ85" s="4"/>
      <c r="DNR85" s="4"/>
      <c r="DNS85" s="4"/>
      <c r="DNT85" s="4"/>
      <c r="DNU85" s="4"/>
      <c r="DNV85" s="4"/>
      <c r="DNW85" s="4"/>
      <c r="DNX85" s="4"/>
      <c r="DNY85" s="4"/>
      <c r="DNZ85" s="4"/>
      <c r="DOA85" s="4"/>
      <c r="DOB85" s="4"/>
      <c r="DOC85" s="4"/>
      <c r="DOD85" s="4"/>
      <c r="DOE85" s="4"/>
      <c r="DOF85" s="4"/>
      <c r="DOG85" s="4"/>
      <c r="DOH85" s="4"/>
      <c r="DOI85" s="4"/>
      <c r="DOJ85" s="4"/>
      <c r="DOK85" s="4"/>
      <c r="DOL85" s="4"/>
      <c r="DOM85" s="4"/>
      <c r="DON85" s="4"/>
      <c r="DOO85" s="4"/>
      <c r="DOP85" s="4"/>
      <c r="DOQ85" s="4"/>
      <c r="DOR85" s="4"/>
      <c r="DOS85" s="4"/>
      <c r="DOT85" s="4"/>
      <c r="DOU85" s="4"/>
      <c r="DOV85" s="4"/>
      <c r="DOW85" s="4"/>
      <c r="DOX85" s="4"/>
      <c r="DOY85" s="4"/>
      <c r="DOZ85" s="4"/>
      <c r="DPA85" s="4"/>
      <c r="DPB85" s="4"/>
      <c r="DPC85" s="4"/>
      <c r="DPD85" s="4"/>
      <c r="DPE85" s="4"/>
      <c r="DPF85" s="4"/>
      <c r="DPG85" s="4"/>
      <c r="DPH85" s="4"/>
      <c r="DPI85" s="4"/>
      <c r="DPJ85" s="4"/>
      <c r="DPK85" s="4"/>
      <c r="DPL85" s="4"/>
      <c r="DPM85" s="4"/>
      <c r="DPN85" s="4"/>
      <c r="DPO85" s="4"/>
      <c r="DPP85" s="4"/>
      <c r="DPQ85" s="4"/>
      <c r="DPR85" s="4"/>
      <c r="DPS85" s="4"/>
      <c r="DPT85" s="4"/>
      <c r="DPU85" s="4"/>
      <c r="DPV85" s="4"/>
      <c r="DPW85" s="4"/>
      <c r="DPX85" s="4"/>
      <c r="DPY85" s="4"/>
      <c r="DPZ85" s="4"/>
      <c r="DQA85" s="4"/>
      <c r="DQB85" s="4"/>
      <c r="DQC85" s="4"/>
      <c r="DQD85" s="4"/>
      <c r="DQE85" s="4"/>
      <c r="DQF85" s="4"/>
      <c r="DQG85" s="4"/>
      <c r="DQH85" s="4"/>
      <c r="DQI85" s="4"/>
      <c r="DQJ85" s="4"/>
      <c r="DQK85" s="4"/>
      <c r="DQL85" s="4"/>
      <c r="DQM85" s="4"/>
      <c r="DQN85" s="4"/>
      <c r="DQO85" s="4"/>
      <c r="DQP85" s="4"/>
      <c r="DQQ85" s="4"/>
      <c r="DQR85" s="4"/>
      <c r="DQS85" s="4"/>
      <c r="DQT85" s="4"/>
      <c r="DQU85" s="4"/>
      <c r="DQV85" s="4"/>
      <c r="DQW85" s="4"/>
      <c r="DQX85" s="4"/>
      <c r="DQY85" s="4"/>
      <c r="DQZ85" s="4"/>
      <c r="DRA85" s="4"/>
      <c r="DRB85" s="4"/>
      <c r="DRC85" s="4"/>
      <c r="DRD85" s="4"/>
      <c r="DRE85" s="4"/>
      <c r="DRF85" s="4"/>
      <c r="DRG85" s="4"/>
      <c r="DRH85" s="4"/>
      <c r="DRI85" s="4"/>
      <c r="DRJ85" s="4"/>
      <c r="DRK85" s="4"/>
      <c r="DRL85" s="4"/>
      <c r="DRM85" s="4"/>
      <c r="DRN85" s="4"/>
      <c r="DRO85" s="4"/>
      <c r="DRP85" s="4"/>
      <c r="DRQ85" s="4"/>
      <c r="DRR85" s="4"/>
      <c r="DRS85" s="4"/>
      <c r="DRT85" s="4"/>
      <c r="DRU85" s="4"/>
      <c r="DRV85" s="4"/>
      <c r="DRW85" s="4"/>
      <c r="DRX85" s="4"/>
      <c r="DRY85" s="4"/>
      <c r="DRZ85" s="4"/>
      <c r="DSA85" s="4"/>
      <c r="DSB85" s="4"/>
      <c r="DSC85" s="4"/>
      <c r="DSD85" s="4"/>
      <c r="DSE85" s="4"/>
      <c r="DSF85" s="4"/>
      <c r="DSG85" s="4"/>
      <c r="DSH85" s="4"/>
      <c r="DSI85" s="4"/>
      <c r="DSJ85" s="4"/>
      <c r="DSK85" s="4"/>
      <c r="DSL85" s="4"/>
      <c r="DSM85" s="4"/>
      <c r="DSN85" s="4"/>
      <c r="DSO85" s="4"/>
      <c r="DSP85" s="4"/>
      <c r="DSQ85" s="4"/>
      <c r="DSR85" s="4"/>
      <c r="DSS85" s="4"/>
      <c r="DST85" s="4"/>
      <c r="DSU85" s="4"/>
      <c r="DSV85" s="4"/>
      <c r="DSW85" s="4"/>
      <c r="DSX85" s="4"/>
      <c r="DSY85" s="4"/>
      <c r="DSZ85" s="4"/>
      <c r="DTA85" s="4"/>
      <c r="DTB85" s="4"/>
      <c r="DTC85" s="4"/>
      <c r="DTD85" s="4"/>
      <c r="DTE85" s="4"/>
      <c r="DTF85" s="4"/>
      <c r="DTG85" s="4"/>
      <c r="DTH85" s="4"/>
      <c r="DTI85" s="4"/>
      <c r="DTJ85" s="4"/>
      <c r="DTK85" s="4"/>
      <c r="DTL85" s="4"/>
      <c r="DTM85" s="4"/>
      <c r="DTN85" s="4"/>
      <c r="DTO85" s="4"/>
      <c r="DTP85" s="4"/>
      <c r="DTQ85" s="4"/>
      <c r="DTR85" s="4"/>
      <c r="DTS85" s="4"/>
      <c r="DTT85" s="4"/>
      <c r="DTU85" s="4"/>
      <c r="DTV85" s="4"/>
      <c r="DTW85" s="4"/>
      <c r="DTX85" s="4"/>
      <c r="DTY85" s="4"/>
      <c r="DTZ85" s="4"/>
      <c r="DUA85" s="4"/>
      <c r="DUB85" s="4"/>
      <c r="DUC85" s="4"/>
      <c r="DUD85" s="4"/>
      <c r="DUE85" s="4"/>
      <c r="DUF85" s="4"/>
      <c r="DUG85" s="4"/>
      <c r="DUH85" s="4"/>
      <c r="DUI85" s="4"/>
      <c r="DUJ85" s="4"/>
      <c r="DUK85" s="4"/>
      <c r="DUL85" s="4"/>
      <c r="DUM85" s="4"/>
      <c r="DUN85" s="4"/>
      <c r="DUO85" s="4"/>
      <c r="DUP85" s="4"/>
      <c r="DUQ85" s="4"/>
      <c r="DUR85" s="4"/>
      <c r="DUS85" s="4"/>
      <c r="DUT85" s="4"/>
      <c r="DUU85" s="4"/>
      <c r="DUV85" s="4"/>
      <c r="DUW85" s="4"/>
      <c r="DUX85" s="4"/>
      <c r="DUY85" s="4"/>
      <c r="DUZ85" s="4"/>
      <c r="DVA85" s="4"/>
      <c r="DVB85" s="4"/>
      <c r="DVC85" s="4"/>
      <c r="DVD85" s="4"/>
      <c r="DVE85" s="4"/>
      <c r="DVF85" s="4"/>
      <c r="DVG85" s="4"/>
      <c r="DVH85" s="4"/>
      <c r="DVI85" s="4"/>
      <c r="DVJ85" s="4"/>
      <c r="DVK85" s="4"/>
      <c r="DVL85" s="4"/>
      <c r="DVM85" s="4"/>
      <c r="DVN85" s="4"/>
      <c r="DVO85" s="4"/>
      <c r="DVP85" s="4"/>
      <c r="DVQ85" s="4"/>
      <c r="DVR85" s="4"/>
      <c r="DVS85" s="4"/>
      <c r="DVT85" s="4"/>
      <c r="DVU85" s="4"/>
      <c r="DVV85" s="4"/>
      <c r="DVW85" s="4"/>
      <c r="DVX85" s="4"/>
      <c r="DVY85" s="4"/>
      <c r="DVZ85" s="4"/>
      <c r="DWA85" s="4"/>
      <c r="DWB85" s="4"/>
      <c r="DWC85" s="4"/>
      <c r="DWD85" s="4"/>
      <c r="DWE85" s="4"/>
      <c r="DWF85" s="4"/>
      <c r="DWG85" s="4"/>
      <c r="DWH85" s="4"/>
      <c r="DWI85" s="4"/>
      <c r="DWJ85" s="4"/>
      <c r="DWK85" s="4"/>
      <c r="DWL85" s="4"/>
      <c r="DWM85" s="4"/>
      <c r="DWN85" s="4"/>
      <c r="DWO85" s="4"/>
      <c r="DWP85" s="4"/>
      <c r="DWQ85" s="4"/>
      <c r="DWR85" s="4"/>
      <c r="DWS85" s="4"/>
      <c r="DWT85" s="4"/>
      <c r="DWU85" s="4"/>
      <c r="DWV85" s="4"/>
      <c r="DWW85" s="4"/>
      <c r="DWX85" s="4"/>
      <c r="DWY85" s="4"/>
      <c r="DWZ85" s="4"/>
      <c r="DXA85" s="4"/>
      <c r="DXB85" s="4"/>
      <c r="DXC85" s="4"/>
      <c r="DXD85" s="4"/>
      <c r="DXE85" s="4"/>
      <c r="DXF85" s="4"/>
      <c r="DXG85" s="4"/>
      <c r="DXH85" s="4"/>
      <c r="DXI85" s="4"/>
      <c r="DXJ85" s="4"/>
      <c r="DXK85" s="4"/>
      <c r="DXL85" s="4"/>
      <c r="DXM85" s="4"/>
      <c r="DXN85" s="4"/>
      <c r="DXO85" s="4"/>
      <c r="DXP85" s="4"/>
      <c r="DXQ85" s="4"/>
      <c r="DXR85" s="4"/>
      <c r="DXS85" s="4"/>
      <c r="DXT85" s="4"/>
      <c r="DXU85" s="4"/>
      <c r="DXV85" s="4"/>
      <c r="DXW85" s="4"/>
      <c r="DXX85" s="4"/>
      <c r="DXY85" s="4"/>
      <c r="DXZ85" s="4"/>
      <c r="DYA85" s="4"/>
      <c r="DYB85" s="4"/>
      <c r="DYC85" s="4"/>
      <c r="DYD85" s="4"/>
      <c r="DYE85" s="4"/>
      <c r="DYF85" s="4"/>
      <c r="DYG85" s="4"/>
      <c r="DYH85" s="4"/>
      <c r="DYI85" s="4"/>
      <c r="DYJ85" s="4"/>
      <c r="DYK85" s="4"/>
      <c r="DYL85" s="4"/>
      <c r="DYM85" s="4"/>
      <c r="DYN85" s="4"/>
      <c r="DYO85" s="4"/>
      <c r="DYP85" s="4"/>
      <c r="DYQ85" s="4"/>
      <c r="DYR85" s="4"/>
      <c r="DYS85" s="4"/>
      <c r="DYT85" s="4"/>
      <c r="DYU85" s="4"/>
      <c r="DYV85" s="4"/>
      <c r="DYW85" s="4"/>
      <c r="DYX85" s="4"/>
      <c r="DYY85" s="4"/>
      <c r="DYZ85" s="4"/>
      <c r="DZA85" s="4"/>
      <c r="DZB85" s="4"/>
      <c r="DZC85" s="4"/>
      <c r="DZD85" s="4"/>
      <c r="DZE85" s="4"/>
      <c r="DZF85" s="4"/>
      <c r="DZG85" s="4"/>
      <c r="DZH85" s="4"/>
      <c r="DZI85" s="4"/>
      <c r="DZJ85" s="4"/>
      <c r="DZK85" s="4"/>
      <c r="DZL85" s="4"/>
      <c r="DZM85" s="4"/>
      <c r="DZN85" s="4"/>
      <c r="DZO85" s="4"/>
      <c r="DZP85" s="4"/>
      <c r="DZQ85" s="4"/>
      <c r="DZR85" s="4"/>
      <c r="DZS85" s="4"/>
      <c r="DZT85" s="4"/>
      <c r="DZU85" s="4"/>
      <c r="DZV85" s="4"/>
      <c r="DZW85" s="4"/>
      <c r="DZX85" s="4"/>
      <c r="DZY85" s="4"/>
      <c r="DZZ85" s="4"/>
      <c r="EAA85" s="4"/>
      <c r="EAB85" s="4"/>
      <c r="EAC85" s="4"/>
      <c r="EAD85" s="4"/>
      <c r="EAE85" s="4"/>
      <c r="EAF85" s="4"/>
      <c r="EAG85" s="4"/>
      <c r="EAH85" s="4"/>
      <c r="EAI85" s="4"/>
      <c r="EAJ85" s="4"/>
      <c r="EAK85" s="4"/>
      <c r="EAL85" s="4"/>
      <c r="EAM85" s="4"/>
      <c r="EAN85" s="4"/>
      <c r="EAO85" s="4"/>
      <c r="EAP85" s="4"/>
      <c r="EAQ85" s="4"/>
      <c r="EAR85" s="4"/>
      <c r="EAS85" s="4"/>
      <c r="EAT85" s="4"/>
      <c r="EAU85" s="4"/>
      <c r="EAV85" s="4"/>
      <c r="EAW85" s="4"/>
      <c r="EAX85" s="4"/>
      <c r="EAY85" s="4"/>
      <c r="EAZ85" s="4"/>
      <c r="EBA85" s="4"/>
      <c r="EBB85" s="4"/>
      <c r="EBC85" s="4"/>
      <c r="EBD85" s="4"/>
      <c r="EBE85" s="4"/>
      <c r="EBF85" s="4"/>
      <c r="EBG85" s="4"/>
      <c r="EBH85" s="4"/>
      <c r="EBI85" s="4"/>
      <c r="EBJ85" s="4"/>
      <c r="EBK85" s="4"/>
      <c r="EBL85" s="4"/>
      <c r="EBM85" s="4"/>
      <c r="EBN85" s="4"/>
      <c r="EBO85" s="4"/>
      <c r="EBP85" s="4"/>
      <c r="EBQ85" s="4"/>
      <c r="EBR85" s="4"/>
      <c r="EBS85" s="4"/>
      <c r="EBT85" s="4"/>
      <c r="EBU85" s="4"/>
      <c r="EBV85" s="4"/>
      <c r="EBW85" s="4"/>
      <c r="EBX85" s="4"/>
      <c r="EBY85" s="4"/>
      <c r="EBZ85" s="4"/>
      <c r="ECA85" s="4"/>
      <c r="ECB85" s="4"/>
      <c r="ECC85" s="4"/>
      <c r="ECD85" s="4"/>
      <c r="ECE85" s="4"/>
      <c r="ECF85" s="4"/>
      <c r="ECG85" s="4"/>
      <c r="ECH85" s="4"/>
      <c r="ECI85" s="4"/>
      <c r="ECJ85" s="4"/>
      <c r="ECK85" s="4"/>
      <c r="ECL85" s="4"/>
      <c r="ECM85" s="4"/>
      <c r="ECN85" s="4"/>
      <c r="ECO85" s="4"/>
      <c r="ECP85" s="4"/>
      <c r="ECQ85" s="4"/>
      <c r="ECR85" s="4"/>
      <c r="ECS85" s="4"/>
      <c r="ECT85" s="4"/>
      <c r="ECU85" s="4"/>
      <c r="ECV85" s="4"/>
      <c r="ECW85" s="4"/>
      <c r="ECX85" s="4"/>
      <c r="ECY85" s="4"/>
      <c r="ECZ85" s="4"/>
      <c r="EDA85" s="4"/>
      <c r="EDB85" s="4"/>
      <c r="EDC85" s="4"/>
      <c r="EDD85" s="4"/>
      <c r="EDE85" s="4"/>
      <c r="EDF85" s="4"/>
      <c r="EDG85" s="4"/>
      <c r="EDH85" s="4"/>
      <c r="EDI85" s="4"/>
      <c r="EDJ85" s="4"/>
      <c r="EDK85" s="4"/>
      <c r="EDL85" s="4"/>
      <c r="EDM85" s="4"/>
      <c r="EDN85" s="4"/>
      <c r="EDO85" s="4"/>
      <c r="EDP85" s="4"/>
      <c r="EDQ85" s="4"/>
      <c r="EDR85" s="4"/>
      <c r="EDS85" s="4"/>
      <c r="EDT85" s="4"/>
      <c r="EDU85" s="4"/>
      <c r="EDV85" s="4"/>
      <c r="EDW85" s="4"/>
      <c r="EDX85" s="4"/>
      <c r="EDY85" s="4"/>
      <c r="EDZ85" s="4"/>
      <c r="EEA85" s="4"/>
      <c r="EEB85" s="4"/>
      <c r="EEC85" s="4"/>
      <c r="EED85" s="4"/>
      <c r="EEE85" s="4"/>
      <c r="EEF85" s="4"/>
      <c r="EEG85" s="4"/>
      <c r="EEH85" s="4"/>
      <c r="EEI85" s="4"/>
      <c r="EEJ85" s="4"/>
      <c r="EEK85" s="4"/>
      <c r="EEL85" s="4"/>
      <c r="EEM85" s="4"/>
      <c r="EEN85" s="4"/>
      <c r="EEO85" s="4"/>
      <c r="EEP85" s="4"/>
      <c r="EEQ85" s="4"/>
      <c r="EER85" s="4"/>
      <c r="EES85" s="4"/>
      <c r="EET85" s="4"/>
      <c r="EEU85" s="4"/>
      <c r="EEV85" s="4"/>
      <c r="EEW85" s="4"/>
      <c r="EEX85" s="4"/>
      <c r="EEY85" s="4"/>
      <c r="EEZ85" s="4"/>
      <c r="EFA85" s="4"/>
      <c r="EFB85" s="4"/>
      <c r="EFC85" s="4"/>
      <c r="EFD85" s="4"/>
      <c r="EFE85" s="4"/>
      <c r="EFF85" s="4"/>
      <c r="EFG85" s="4"/>
      <c r="EFH85" s="4"/>
      <c r="EFI85" s="4"/>
      <c r="EFJ85" s="4"/>
      <c r="EFK85" s="4"/>
      <c r="EFL85" s="4"/>
      <c r="EFM85" s="4"/>
      <c r="EFN85" s="4"/>
      <c r="EFO85" s="4"/>
      <c r="EFP85" s="4"/>
      <c r="EFQ85" s="4"/>
      <c r="EFR85" s="4"/>
      <c r="EFS85" s="4"/>
      <c r="EFT85" s="4"/>
      <c r="EFU85" s="4"/>
      <c r="EFV85" s="4"/>
      <c r="EFW85" s="4"/>
      <c r="EFX85" s="4"/>
      <c r="EFY85" s="4"/>
      <c r="EFZ85" s="4"/>
      <c r="EGA85" s="4"/>
      <c r="EGB85" s="4"/>
      <c r="EGC85" s="4"/>
      <c r="EGD85" s="4"/>
      <c r="EGE85" s="4"/>
      <c r="EGF85" s="4"/>
      <c r="EGG85" s="4"/>
      <c r="EGH85" s="4"/>
      <c r="EGI85" s="4"/>
      <c r="EGJ85" s="4"/>
      <c r="EGK85" s="4"/>
      <c r="EGL85" s="4"/>
      <c r="EGM85" s="4"/>
      <c r="EGN85" s="4"/>
      <c r="EGO85" s="4"/>
      <c r="EGP85" s="4"/>
      <c r="EGQ85" s="4"/>
      <c r="EGR85" s="4"/>
      <c r="EGS85" s="4"/>
      <c r="EGT85" s="4"/>
      <c r="EGU85" s="4"/>
      <c r="EGV85" s="4"/>
      <c r="EGW85" s="4"/>
      <c r="EGX85" s="4"/>
      <c r="EGY85" s="4"/>
      <c r="EGZ85" s="4"/>
      <c r="EHA85" s="4"/>
      <c r="EHB85" s="4"/>
      <c r="EHC85" s="4"/>
      <c r="EHD85" s="4"/>
      <c r="EHE85" s="4"/>
      <c r="EHF85" s="4"/>
      <c r="EHG85" s="4"/>
      <c r="EHH85" s="4"/>
      <c r="EHI85" s="4"/>
      <c r="EHJ85" s="4"/>
      <c r="EHK85" s="4"/>
      <c r="EHL85" s="4"/>
      <c r="EHM85" s="4"/>
      <c r="EHN85" s="4"/>
      <c r="EHO85" s="4"/>
      <c r="EHP85" s="4"/>
      <c r="EHQ85" s="4"/>
      <c r="EHR85" s="4"/>
      <c r="EHS85" s="4"/>
      <c r="EHT85" s="4"/>
      <c r="EHU85" s="4"/>
      <c r="EHV85" s="4"/>
      <c r="EHW85" s="4"/>
      <c r="EHX85" s="4"/>
      <c r="EHY85" s="4"/>
      <c r="EHZ85" s="4"/>
      <c r="EIA85" s="4"/>
      <c r="EIB85" s="4"/>
      <c r="EIC85" s="4"/>
      <c r="EID85" s="4"/>
      <c r="EIE85" s="4"/>
      <c r="EIF85" s="4"/>
      <c r="EIG85" s="4"/>
      <c r="EIH85" s="4"/>
      <c r="EII85" s="4"/>
      <c r="EIJ85" s="4"/>
      <c r="EIK85" s="4"/>
      <c r="EIL85" s="4"/>
      <c r="EIM85" s="4"/>
      <c r="EIN85" s="4"/>
      <c r="EIO85" s="4"/>
      <c r="EIP85" s="4"/>
      <c r="EIQ85" s="4"/>
      <c r="EIR85" s="4"/>
      <c r="EIS85" s="4"/>
      <c r="EIT85" s="4"/>
      <c r="EIU85" s="4"/>
      <c r="EIV85" s="4"/>
      <c r="EIW85" s="4"/>
      <c r="EIX85" s="4"/>
      <c r="EIY85" s="4"/>
      <c r="EIZ85" s="4"/>
      <c r="EJA85" s="4"/>
      <c r="EJB85" s="4"/>
      <c r="EJC85" s="4"/>
      <c r="EJD85" s="4"/>
      <c r="EJE85" s="4"/>
      <c r="EJF85" s="4"/>
      <c r="EJG85" s="4"/>
      <c r="EJH85" s="4"/>
      <c r="EJI85" s="4"/>
      <c r="EJJ85" s="4"/>
      <c r="EJK85" s="4"/>
      <c r="EJL85" s="4"/>
      <c r="EJM85" s="4"/>
      <c r="EJN85" s="4"/>
      <c r="EJO85" s="4"/>
      <c r="EJP85" s="4"/>
      <c r="EJQ85" s="4"/>
      <c r="EJR85" s="4"/>
      <c r="EJS85" s="4"/>
      <c r="EJT85" s="4"/>
      <c r="EJU85" s="4"/>
      <c r="EJV85" s="4"/>
      <c r="EJW85" s="4"/>
      <c r="EJX85" s="4"/>
      <c r="EJY85" s="4"/>
      <c r="EJZ85" s="4"/>
      <c r="EKA85" s="4"/>
      <c r="EKB85" s="4"/>
      <c r="EKC85" s="4"/>
      <c r="EKD85" s="4"/>
      <c r="EKE85" s="4"/>
      <c r="EKF85" s="4"/>
      <c r="EKG85" s="4"/>
      <c r="EKH85" s="4"/>
      <c r="EKI85" s="4"/>
      <c r="EKJ85" s="4"/>
      <c r="EKK85" s="4"/>
      <c r="EKL85" s="4"/>
      <c r="EKM85" s="4"/>
      <c r="EKN85" s="4"/>
      <c r="EKO85" s="4"/>
      <c r="EKP85" s="4"/>
      <c r="EKQ85" s="4"/>
      <c r="EKR85" s="4"/>
      <c r="EKS85" s="4"/>
      <c r="EKT85" s="4"/>
      <c r="EKU85" s="4"/>
      <c r="EKV85" s="4"/>
      <c r="EKW85" s="4"/>
      <c r="EKX85" s="4"/>
      <c r="EKY85" s="4"/>
      <c r="EKZ85" s="4"/>
      <c r="ELA85" s="4"/>
      <c r="ELB85" s="4"/>
      <c r="ELC85" s="4"/>
      <c r="ELD85" s="4"/>
      <c r="ELE85" s="4"/>
      <c r="ELF85" s="4"/>
      <c r="ELG85" s="4"/>
      <c r="ELH85" s="4"/>
      <c r="ELI85" s="4"/>
      <c r="ELJ85" s="4"/>
      <c r="ELK85" s="4"/>
      <c r="ELL85" s="4"/>
      <c r="ELM85" s="4"/>
      <c r="ELN85" s="4"/>
      <c r="ELO85" s="4"/>
      <c r="ELP85" s="4"/>
      <c r="ELQ85" s="4"/>
      <c r="ELR85" s="4"/>
      <c r="ELS85" s="4"/>
      <c r="ELT85" s="4"/>
      <c r="ELU85" s="4"/>
      <c r="ELV85" s="4"/>
      <c r="ELW85" s="4"/>
      <c r="ELX85" s="4"/>
      <c r="ELY85" s="4"/>
      <c r="ELZ85" s="4"/>
      <c r="EMA85" s="4"/>
      <c r="EMB85" s="4"/>
      <c r="EMC85" s="4"/>
      <c r="EMD85" s="4"/>
      <c r="EME85" s="4"/>
      <c r="EMF85" s="4"/>
      <c r="EMG85" s="4"/>
      <c r="EMH85" s="4"/>
      <c r="EMI85" s="4"/>
      <c r="EMJ85" s="4"/>
      <c r="EMK85" s="4"/>
      <c r="EML85" s="4"/>
      <c r="EMM85" s="4"/>
      <c r="EMN85" s="4"/>
      <c r="EMO85" s="4"/>
      <c r="EMP85" s="4"/>
      <c r="EMQ85" s="4"/>
      <c r="EMR85" s="4"/>
      <c r="EMS85" s="4"/>
      <c r="EMT85" s="4"/>
      <c r="EMU85" s="4"/>
      <c r="EMV85" s="4"/>
      <c r="EMW85" s="4"/>
      <c r="EMX85" s="4"/>
      <c r="EMY85" s="4"/>
      <c r="EMZ85" s="4"/>
      <c r="ENA85" s="4"/>
      <c r="ENB85" s="4"/>
      <c r="ENC85" s="4"/>
      <c r="END85" s="4"/>
      <c r="ENE85" s="4"/>
      <c r="ENF85" s="4"/>
      <c r="ENG85" s="4"/>
      <c r="ENH85" s="4"/>
      <c r="ENI85" s="4"/>
      <c r="ENJ85" s="4"/>
      <c r="ENK85" s="4"/>
      <c r="ENL85" s="4"/>
      <c r="ENM85" s="4"/>
      <c r="ENN85" s="4"/>
      <c r="ENO85" s="4"/>
      <c r="ENP85" s="4"/>
      <c r="ENQ85" s="4"/>
      <c r="ENR85" s="4"/>
      <c r="ENS85" s="4"/>
      <c r="ENT85" s="4"/>
      <c r="ENU85" s="4"/>
      <c r="ENV85" s="4"/>
      <c r="ENW85" s="4"/>
      <c r="ENX85" s="4"/>
      <c r="ENY85" s="4"/>
      <c r="ENZ85" s="4"/>
      <c r="EOA85" s="4"/>
      <c r="EOB85" s="4"/>
      <c r="EOC85" s="4"/>
      <c r="EOD85" s="4"/>
      <c r="EOE85" s="4"/>
      <c r="EOF85" s="4"/>
      <c r="EOG85" s="4"/>
      <c r="EOH85" s="4"/>
      <c r="EOI85" s="4"/>
      <c r="EOJ85" s="4"/>
      <c r="EOK85" s="4"/>
      <c r="EOL85" s="4"/>
      <c r="EOM85" s="4"/>
      <c r="EON85" s="4"/>
      <c r="EOO85" s="4"/>
      <c r="EOP85" s="4"/>
      <c r="EOQ85" s="4"/>
      <c r="EOR85" s="4"/>
      <c r="EOS85" s="4"/>
      <c r="EOT85" s="4"/>
      <c r="EOU85" s="4"/>
      <c r="EOV85" s="4"/>
      <c r="EOW85" s="4"/>
      <c r="EOX85" s="4"/>
      <c r="EOY85" s="4"/>
      <c r="EOZ85" s="4"/>
      <c r="EPA85" s="4"/>
      <c r="EPB85" s="4"/>
      <c r="EPC85" s="4"/>
      <c r="EPD85" s="4"/>
      <c r="EPE85" s="4"/>
      <c r="EPF85" s="4"/>
      <c r="EPG85" s="4"/>
      <c r="EPH85" s="4"/>
      <c r="EPI85" s="4"/>
      <c r="EPJ85" s="4"/>
      <c r="EPK85" s="4"/>
      <c r="EPL85" s="4"/>
      <c r="EPM85" s="4"/>
      <c r="EPN85" s="4"/>
      <c r="EPO85" s="4"/>
      <c r="EPP85" s="4"/>
      <c r="EPQ85" s="4"/>
      <c r="EPR85" s="4"/>
      <c r="EPS85" s="4"/>
      <c r="EPT85" s="4"/>
      <c r="EPU85" s="4"/>
      <c r="EPV85" s="4"/>
      <c r="EPW85" s="4"/>
      <c r="EPX85" s="4"/>
      <c r="EPY85" s="4"/>
      <c r="EPZ85" s="4"/>
      <c r="EQA85" s="4"/>
      <c r="EQB85" s="4"/>
      <c r="EQC85" s="4"/>
      <c r="EQD85" s="4"/>
      <c r="EQE85" s="4"/>
      <c r="EQF85" s="4"/>
      <c r="EQG85" s="4"/>
      <c r="EQH85" s="4"/>
      <c r="EQI85" s="4"/>
      <c r="EQJ85" s="4"/>
      <c r="EQK85" s="4"/>
      <c r="EQL85" s="4"/>
      <c r="EQM85" s="4"/>
      <c r="EQN85" s="4"/>
      <c r="EQO85" s="4"/>
      <c r="EQP85" s="4"/>
      <c r="EQQ85" s="4"/>
      <c r="EQR85" s="4"/>
      <c r="EQS85" s="4"/>
      <c r="EQT85" s="4"/>
      <c r="EQU85" s="4"/>
      <c r="EQV85" s="4"/>
      <c r="EQW85" s="4"/>
      <c r="EQX85" s="4"/>
      <c r="EQY85" s="4"/>
      <c r="EQZ85" s="4"/>
      <c r="ERA85" s="4"/>
      <c r="ERB85" s="4"/>
      <c r="ERC85" s="4"/>
      <c r="ERD85" s="4"/>
      <c r="ERE85" s="4"/>
      <c r="ERF85" s="4"/>
      <c r="ERG85" s="4"/>
      <c r="ERH85" s="4"/>
      <c r="ERI85" s="4"/>
      <c r="ERJ85" s="4"/>
      <c r="ERK85" s="4"/>
      <c r="ERL85" s="4"/>
      <c r="ERM85" s="4"/>
      <c r="ERN85" s="4"/>
      <c r="ERO85" s="4"/>
      <c r="ERP85" s="4"/>
      <c r="ERQ85" s="4"/>
      <c r="ERR85" s="4"/>
      <c r="ERS85" s="4"/>
      <c r="ERT85" s="4"/>
      <c r="ERU85" s="4"/>
      <c r="ERV85" s="4"/>
      <c r="ERW85" s="4"/>
      <c r="ERX85" s="4"/>
      <c r="ERY85" s="4"/>
      <c r="ERZ85" s="4"/>
      <c r="ESA85" s="4"/>
      <c r="ESB85" s="4"/>
      <c r="ESC85" s="4"/>
      <c r="ESD85" s="4"/>
      <c r="ESE85" s="4"/>
      <c r="ESF85" s="4"/>
      <c r="ESG85" s="4"/>
      <c r="ESH85" s="4"/>
      <c r="ESI85" s="4"/>
      <c r="ESJ85" s="4"/>
      <c r="ESK85" s="4"/>
      <c r="ESL85" s="4"/>
      <c r="ESM85" s="4"/>
      <c r="ESN85" s="4"/>
      <c r="ESO85" s="4"/>
      <c r="ESP85" s="4"/>
      <c r="ESQ85" s="4"/>
      <c r="ESR85" s="4"/>
      <c r="ESS85" s="4"/>
      <c r="EST85" s="4"/>
      <c r="ESU85" s="4"/>
      <c r="ESV85" s="4"/>
      <c r="ESW85" s="4"/>
      <c r="ESX85" s="4"/>
      <c r="ESY85" s="4"/>
      <c r="ESZ85" s="4"/>
      <c r="ETA85" s="4"/>
      <c r="ETB85" s="4"/>
      <c r="ETC85" s="4"/>
      <c r="ETD85" s="4"/>
      <c r="ETE85" s="4"/>
      <c r="ETF85" s="4"/>
      <c r="ETG85" s="4"/>
      <c r="ETH85" s="4"/>
      <c r="ETI85" s="4"/>
      <c r="ETJ85" s="4"/>
      <c r="ETK85" s="4"/>
      <c r="ETL85" s="4"/>
      <c r="ETM85" s="4"/>
      <c r="ETN85" s="4"/>
      <c r="ETO85" s="4"/>
      <c r="ETP85" s="4"/>
      <c r="ETQ85" s="4"/>
      <c r="ETR85" s="4"/>
      <c r="ETS85" s="4"/>
      <c r="ETT85" s="4"/>
      <c r="ETU85" s="4"/>
      <c r="ETV85" s="4"/>
      <c r="ETW85" s="4"/>
      <c r="ETX85" s="4"/>
      <c r="ETY85" s="4"/>
      <c r="ETZ85" s="4"/>
      <c r="EUA85" s="4"/>
      <c r="EUB85" s="4"/>
      <c r="EUC85" s="4"/>
      <c r="EUD85" s="4"/>
      <c r="EUE85" s="4"/>
      <c r="EUF85" s="4"/>
      <c r="EUG85" s="4"/>
      <c r="EUH85" s="4"/>
      <c r="EUI85" s="4"/>
      <c r="EUJ85" s="4"/>
      <c r="EUK85" s="4"/>
      <c r="EUL85" s="4"/>
      <c r="EUM85" s="4"/>
      <c r="EUN85" s="4"/>
      <c r="EUO85" s="4"/>
      <c r="EUP85" s="4"/>
      <c r="EUQ85" s="4"/>
      <c r="EUR85" s="4"/>
      <c r="EUS85" s="4"/>
      <c r="EUT85" s="4"/>
      <c r="EUU85" s="4"/>
      <c r="EUV85" s="4"/>
      <c r="EUW85" s="4"/>
      <c r="EUX85" s="4"/>
      <c r="EUY85" s="4"/>
      <c r="EUZ85" s="4"/>
      <c r="EVA85" s="4"/>
      <c r="EVB85" s="4"/>
      <c r="EVC85" s="4"/>
      <c r="EVD85" s="4"/>
      <c r="EVE85" s="4"/>
      <c r="EVF85" s="4"/>
      <c r="EVG85" s="4"/>
      <c r="EVH85" s="4"/>
      <c r="EVI85" s="4"/>
      <c r="EVJ85" s="4"/>
      <c r="EVK85" s="4"/>
      <c r="EVL85" s="4"/>
      <c r="EVM85" s="4"/>
      <c r="EVN85" s="4"/>
      <c r="EVO85" s="4"/>
      <c r="EVP85" s="4"/>
      <c r="EVQ85" s="4"/>
      <c r="EVR85" s="4"/>
      <c r="EVS85" s="4"/>
      <c r="EVT85" s="4"/>
      <c r="EVU85" s="4"/>
      <c r="EVV85" s="4"/>
      <c r="EVW85" s="4"/>
      <c r="EVX85" s="4"/>
      <c r="EVY85" s="4"/>
      <c r="EVZ85" s="4"/>
      <c r="EWA85" s="4"/>
      <c r="EWB85" s="4"/>
      <c r="EWC85" s="4"/>
      <c r="EWD85" s="4"/>
      <c r="EWE85" s="4"/>
      <c r="EWF85" s="4"/>
      <c r="EWG85" s="4"/>
      <c r="EWH85" s="4"/>
      <c r="EWI85" s="4"/>
      <c r="EWJ85" s="4"/>
      <c r="EWK85" s="4"/>
      <c r="EWL85" s="4"/>
      <c r="EWM85" s="4"/>
      <c r="EWN85" s="4"/>
      <c r="EWO85" s="4"/>
      <c r="EWP85" s="4"/>
      <c r="EWQ85" s="4"/>
      <c r="EWR85" s="4"/>
      <c r="EWS85" s="4"/>
      <c r="EWT85" s="4"/>
      <c r="EWU85" s="4"/>
      <c r="EWV85" s="4"/>
      <c r="EWW85" s="4"/>
      <c r="EWX85" s="4"/>
      <c r="EWY85" s="4"/>
      <c r="EWZ85" s="4"/>
      <c r="EXA85" s="4"/>
      <c r="EXB85" s="4"/>
      <c r="EXC85" s="4"/>
      <c r="EXD85" s="4"/>
      <c r="EXE85" s="4"/>
      <c r="EXF85" s="4"/>
      <c r="EXG85" s="4"/>
      <c r="EXH85" s="4"/>
      <c r="EXI85" s="4"/>
      <c r="EXJ85" s="4"/>
      <c r="EXK85" s="4"/>
      <c r="EXL85" s="4"/>
      <c r="EXM85" s="4"/>
      <c r="EXN85" s="4"/>
      <c r="EXO85" s="4"/>
      <c r="EXP85" s="4"/>
      <c r="EXQ85" s="4"/>
      <c r="EXR85" s="4"/>
      <c r="EXS85" s="4"/>
      <c r="EXT85" s="4"/>
      <c r="EXU85" s="4"/>
      <c r="EXV85" s="4"/>
      <c r="EXW85" s="4"/>
      <c r="EXX85" s="4"/>
      <c r="EXY85" s="4"/>
      <c r="EXZ85" s="4"/>
      <c r="EYA85" s="4"/>
      <c r="EYB85" s="4"/>
      <c r="EYC85" s="4"/>
      <c r="EYD85" s="4"/>
      <c r="EYE85" s="4"/>
      <c r="EYF85" s="4"/>
      <c r="EYG85" s="4"/>
      <c r="EYH85" s="4"/>
      <c r="EYI85" s="4"/>
      <c r="EYJ85" s="4"/>
      <c r="EYK85" s="4"/>
      <c r="EYL85" s="4"/>
      <c r="EYM85" s="4"/>
      <c r="EYN85" s="4"/>
      <c r="EYO85" s="4"/>
      <c r="EYP85" s="4"/>
      <c r="EYQ85" s="4"/>
      <c r="EYR85" s="4"/>
      <c r="EYS85" s="4"/>
      <c r="EYT85" s="4"/>
      <c r="EYU85" s="4"/>
      <c r="EYV85" s="4"/>
      <c r="EYW85" s="4"/>
      <c r="EYX85" s="4"/>
      <c r="EYY85" s="4"/>
      <c r="EYZ85" s="4"/>
      <c r="EZA85" s="4"/>
      <c r="EZB85" s="4"/>
      <c r="EZC85" s="4"/>
      <c r="EZD85" s="4"/>
      <c r="EZE85" s="4"/>
      <c r="EZF85" s="4"/>
      <c r="EZG85" s="4"/>
      <c r="EZH85" s="4"/>
      <c r="EZI85" s="4"/>
      <c r="EZJ85" s="4"/>
      <c r="EZK85" s="4"/>
      <c r="EZL85" s="4"/>
      <c r="EZM85" s="4"/>
      <c r="EZN85" s="4"/>
      <c r="EZO85" s="4"/>
      <c r="EZP85" s="4"/>
      <c r="EZQ85" s="4"/>
      <c r="EZR85" s="4"/>
      <c r="EZS85" s="4"/>
      <c r="EZT85" s="4"/>
      <c r="EZU85" s="4"/>
      <c r="EZV85" s="4"/>
      <c r="EZW85" s="4"/>
      <c r="EZX85" s="4"/>
      <c r="EZY85" s="4"/>
      <c r="EZZ85" s="4"/>
      <c r="FAA85" s="4"/>
      <c r="FAB85" s="4"/>
      <c r="FAC85" s="4"/>
      <c r="FAD85" s="4"/>
      <c r="FAE85" s="4"/>
      <c r="FAF85" s="4"/>
      <c r="FAG85" s="4"/>
      <c r="FAH85" s="4"/>
      <c r="FAI85" s="4"/>
      <c r="FAJ85" s="4"/>
      <c r="FAK85" s="4"/>
      <c r="FAL85" s="4"/>
      <c r="FAM85" s="4"/>
      <c r="FAN85" s="4"/>
      <c r="FAO85" s="4"/>
      <c r="FAP85" s="4"/>
      <c r="FAQ85" s="4"/>
      <c r="FAR85" s="4"/>
      <c r="FAS85" s="4"/>
      <c r="FAT85" s="4"/>
      <c r="FAU85" s="4"/>
      <c r="FAV85" s="4"/>
      <c r="FAW85" s="4"/>
      <c r="FAX85" s="4"/>
      <c r="FAY85" s="4"/>
      <c r="FAZ85" s="4"/>
      <c r="FBA85" s="4"/>
      <c r="FBB85" s="4"/>
      <c r="FBC85" s="4"/>
      <c r="FBD85" s="4"/>
      <c r="FBE85" s="4"/>
      <c r="FBF85" s="4"/>
      <c r="FBG85" s="4"/>
      <c r="FBH85" s="4"/>
      <c r="FBI85" s="4"/>
      <c r="FBJ85" s="4"/>
      <c r="FBK85" s="4"/>
      <c r="FBL85" s="4"/>
      <c r="FBM85" s="4"/>
      <c r="FBN85" s="4"/>
      <c r="FBO85" s="4"/>
      <c r="FBP85" s="4"/>
      <c r="FBQ85" s="4"/>
      <c r="FBR85" s="4"/>
      <c r="FBS85" s="4"/>
      <c r="FBT85" s="4"/>
      <c r="FBU85" s="4"/>
      <c r="FBV85" s="4"/>
      <c r="FBW85" s="4"/>
      <c r="FBX85" s="4"/>
      <c r="FBY85" s="4"/>
      <c r="FBZ85" s="4"/>
      <c r="FCA85" s="4"/>
      <c r="FCB85" s="4"/>
      <c r="FCC85" s="4"/>
      <c r="FCD85" s="4"/>
      <c r="FCE85" s="4"/>
      <c r="FCF85" s="4"/>
      <c r="FCG85" s="4"/>
      <c r="FCH85" s="4"/>
      <c r="FCI85" s="4"/>
      <c r="FCJ85" s="4"/>
      <c r="FCK85" s="4"/>
      <c r="FCL85" s="4"/>
      <c r="FCM85" s="4"/>
      <c r="FCN85" s="4"/>
      <c r="FCO85" s="4"/>
      <c r="FCP85" s="4"/>
      <c r="FCQ85" s="4"/>
      <c r="FCR85" s="4"/>
      <c r="FCS85" s="4"/>
      <c r="FCT85" s="4"/>
      <c r="FCU85" s="4"/>
      <c r="FCV85" s="4"/>
      <c r="FCW85" s="4"/>
      <c r="FCX85" s="4"/>
      <c r="FCY85" s="4"/>
      <c r="FCZ85" s="4"/>
      <c r="FDA85" s="4"/>
      <c r="FDB85" s="4"/>
      <c r="FDC85" s="4"/>
      <c r="FDD85" s="4"/>
      <c r="FDE85" s="4"/>
      <c r="FDF85" s="4"/>
      <c r="FDG85" s="4"/>
      <c r="FDH85" s="4"/>
      <c r="FDI85" s="4"/>
      <c r="FDJ85" s="4"/>
      <c r="FDK85" s="4"/>
      <c r="FDL85" s="4"/>
      <c r="FDM85" s="4"/>
      <c r="FDN85" s="4"/>
      <c r="FDO85" s="4"/>
      <c r="FDP85" s="4"/>
      <c r="FDQ85" s="4"/>
      <c r="FDR85" s="4"/>
      <c r="FDS85" s="4"/>
      <c r="FDT85" s="4"/>
      <c r="FDU85" s="4"/>
      <c r="FDV85" s="4"/>
      <c r="FDW85" s="4"/>
      <c r="FDX85" s="4"/>
      <c r="FDY85" s="4"/>
      <c r="FDZ85" s="4"/>
      <c r="FEA85" s="4"/>
      <c r="FEB85" s="4"/>
      <c r="FEC85" s="4"/>
      <c r="FED85" s="4"/>
      <c r="FEE85" s="4"/>
      <c r="FEF85" s="4"/>
      <c r="FEG85" s="4"/>
      <c r="FEH85" s="4"/>
      <c r="FEI85" s="4"/>
      <c r="FEJ85" s="4"/>
      <c r="FEK85" s="4"/>
      <c r="FEL85" s="4"/>
      <c r="FEM85" s="4"/>
      <c r="FEN85" s="4"/>
      <c r="FEO85" s="4"/>
      <c r="FEP85" s="4"/>
      <c r="FEQ85" s="4"/>
      <c r="FER85" s="4"/>
      <c r="FES85" s="4"/>
      <c r="FET85" s="4"/>
      <c r="FEU85" s="4"/>
      <c r="FEV85" s="4"/>
      <c r="FEW85" s="4"/>
      <c r="FEX85" s="4"/>
      <c r="FEY85" s="4"/>
      <c r="FEZ85" s="4"/>
      <c r="FFA85" s="4"/>
      <c r="FFB85" s="4"/>
      <c r="FFC85" s="4"/>
      <c r="FFD85" s="4"/>
      <c r="FFE85" s="4"/>
      <c r="FFF85" s="4"/>
      <c r="FFG85" s="4"/>
      <c r="FFH85" s="4"/>
      <c r="FFI85" s="4"/>
      <c r="FFJ85" s="4"/>
      <c r="FFK85" s="4"/>
      <c r="FFL85" s="4"/>
      <c r="FFM85" s="4"/>
      <c r="FFN85" s="4"/>
      <c r="FFO85" s="4"/>
      <c r="FFP85" s="4"/>
      <c r="FFQ85" s="4"/>
      <c r="FFR85" s="4"/>
      <c r="FFS85" s="4"/>
      <c r="FFT85" s="4"/>
      <c r="FFU85" s="4"/>
      <c r="FFV85" s="4"/>
      <c r="FFW85" s="4"/>
      <c r="FFX85" s="4"/>
      <c r="FFY85" s="4"/>
      <c r="FFZ85" s="4"/>
      <c r="FGA85" s="4"/>
      <c r="FGB85" s="4"/>
      <c r="FGC85" s="4"/>
      <c r="FGD85" s="4"/>
      <c r="FGE85" s="4"/>
      <c r="FGF85" s="4"/>
      <c r="FGG85" s="4"/>
      <c r="FGH85" s="4"/>
      <c r="FGI85" s="4"/>
      <c r="FGJ85" s="4"/>
      <c r="FGK85" s="4"/>
      <c r="FGL85" s="4"/>
      <c r="FGM85" s="4"/>
      <c r="FGN85" s="4"/>
      <c r="FGO85" s="4"/>
      <c r="FGP85" s="4"/>
      <c r="FGQ85" s="4"/>
      <c r="FGR85" s="4"/>
      <c r="FGS85" s="4"/>
      <c r="FGT85" s="4"/>
      <c r="FGU85" s="4"/>
      <c r="FGV85" s="4"/>
      <c r="FGW85" s="4"/>
      <c r="FGX85" s="4"/>
      <c r="FGY85" s="4"/>
      <c r="FGZ85" s="4"/>
      <c r="FHA85" s="4"/>
      <c r="FHB85" s="4"/>
      <c r="FHC85" s="4"/>
      <c r="FHD85" s="4"/>
      <c r="FHE85" s="4"/>
      <c r="FHF85" s="4"/>
      <c r="FHG85" s="4"/>
      <c r="FHH85" s="4"/>
      <c r="FHI85" s="4"/>
      <c r="FHJ85" s="4"/>
      <c r="FHK85" s="4"/>
      <c r="FHL85" s="4"/>
      <c r="FHM85" s="4"/>
      <c r="FHN85" s="4"/>
      <c r="FHO85" s="4"/>
      <c r="FHP85" s="4"/>
      <c r="FHQ85" s="4"/>
      <c r="FHR85" s="4"/>
      <c r="FHS85" s="4"/>
      <c r="FHT85" s="4"/>
      <c r="FHU85" s="4"/>
      <c r="FHV85" s="4"/>
      <c r="FHW85" s="4"/>
      <c r="FHX85" s="4"/>
      <c r="FHY85" s="4"/>
      <c r="FHZ85" s="4"/>
      <c r="FIA85" s="4"/>
      <c r="FIB85" s="4"/>
      <c r="FIC85" s="4"/>
      <c r="FID85" s="4"/>
      <c r="FIE85" s="4"/>
      <c r="FIF85" s="4"/>
      <c r="FIG85" s="4"/>
      <c r="FIH85" s="4"/>
      <c r="FII85" s="4"/>
      <c r="FIJ85" s="4"/>
      <c r="FIK85" s="4"/>
      <c r="FIL85" s="4"/>
      <c r="FIM85" s="4"/>
      <c r="FIN85" s="4"/>
      <c r="FIO85" s="4"/>
      <c r="FIP85" s="4"/>
      <c r="FIQ85" s="4"/>
      <c r="FIR85" s="4"/>
      <c r="FIS85" s="4"/>
      <c r="FIT85" s="4"/>
      <c r="FIU85" s="4"/>
      <c r="FIV85" s="4"/>
      <c r="FIW85" s="4"/>
      <c r="FIX85" s="4"/>
      <c r="FIY85" s="4"/>
      <c r="FIZ85" s="4"/>
      <c r="FJA85" s="4"/>
      <c r="FJB85" s="4"/>
      <c r="FJC85" s="4"/>
      <c r="FJD85" s="4"/>
      <c r="FJE85" s="4"/>
      <c r="FJF85" s="4"/>
      <c r="FJG85" s="4"/>
      <c r="FJH85" s="4"/>
      <c r="FJI85" s="4"/>
      <c r="FJJ85" s="4"/>
      <c r="FJK85" s="4"/>
      <c r="FJL85" s="4"/>
      <c r="FJM85" s="4"/>
      <c r="FJN85" s="4"/>
      <c r="FJO85" s="4"/>
      <c r="FJP85" s="4"/>
      <c r="FJQ85" s="4"/>
      <c r="FJR85" s="4"/>
      <c r="FJS85" s="4"/>
      <c r="FJT85" s="4"/>
      <c r="FJU85" s="4"/>
      <c r="FJV85" s="4"/>
      <c r="FJW85" s="4"/>
      <c r="FJX85" s="4"/>
      <c r="FJY85" s="4"/>
      <c r="FJZ85" s="4"/>
      <c r="FKA85" s="4"/>
      <c r="FKB85" s="4"/>
      <c r="FKC85" s="4"/>
      <c r="FKD85" s="4"/>
      <c r="FKE85" s="4"/>
      <c r="FKF85" s="4"/>
      <c r="FKG85" s="4"/>
      <c r="FKH85" s="4"/>
      <c r="FKI85" s="4"/>
      <c r="FKJ85" s="4"/>
      <c r="FKK85" s="4"/>
      <c r="FKL85" s="4"/>
      <c r="FKM85" s="4"/>
      <c r="FKN85" s="4"/>
      <c r="FKO85" s="4"/>
      <c r="FKP85" s="4"/>
      <c r="FKQ85" s="4"/>
      <c r="FKR85" s="4"/>
      <c r="FKS85" s="4"/>
      <c r="FKT85" s="4"/>
      <c r="FKU85" s="4"/>
      <c r="FKV85" s="4"/>
      <c r="FKW85" s="4"/>
      <c r="FKX85" s="4"/>
      <c r="FKY85" s="4"/>
      <c r="FKZ85" s="4"/>
      <c r="FLA85" s="4"/>
      <c r="FLB85" s="4"/>
      <c r="FLC85" s="4"/>
      <c r="FLD85" s="4"/>
      <c r="FLE85" s="4"/>
      <c r="FLF85" s="4"/>
      <c r="FLG85" s="4"/>
      <c r="FLH85" s="4"/>
      <c r="FLI85" s="4"/>
      <c r="FLJ85" s="4"/>
      <c r="FLK85" s="4"/>
      <c r="FLL85" s="4"/>
      <c r="FLM85" s="4"/>
      <c r="FLN85" s="4"/>
      <c r="FLO85" s="4"/>
      <c r="FLP85" s="4"/>
      <c r="FLQ85" s="4"/>
      <c r="FLR85" s="4"/>
      <c r="FLS85" s="4"/>
      <c r="FLT85" s="4"/>
      <c r="FLU85" s="4"/>
      <c r="FLV85" s="4"/>
      <c r="FLW85" s="4"/>
      <c r="FLX85" s="4"/>
      <c r="FLY85" s="4"/>
      <c r="FLZ85" s="4"/>
      <c r="FMA85" s="4"/>
      <c r="FMB85" s="4"/>
      <c r="FMC85" s="4"/>
      <c r="FMD85" s="4"/>
      <c r="FME85" s="4"/>
      <c r="FMF85" s="4"/>
      <c r="FMG85" s="4"/>
      <c r="FMH85" s="4"/>
      <c r="FMI85" s="4"/>
      <c r="FMJ85" s="4"/>
      <c r="FMK85" s="4"/>
      <c r="FML85" s="4"/>
      <c r="FMM85" s="4"/>
      <c r="FMN85" s="4"/>
      <c r="FMO85" s="4"/>
      <c r="FMP85" s="4"/>
      <c r="FMQ85" s="4"/>
      <c r="FMR85" s="4"/>
      <c r="FMS85" s="4"/>
      <c r="FMT85" s="4"/>
      <c r="FMU85" s="4"/>
      <c r="FMV85" s="4"/>
      <c r="FMW85" s="4"/>
      <c r="FMX85" s="4"/>
      <c r="FMY85" s="4"/>
      <c r="FMZ85" s="4"/>
      <c r="FNA85" s="4"/>
      <c r="FNB85" s="4"/>
      <c r="FNC85" s="4"/>
      <c r="FND85" s="4"/>
      <c r="FNE85" s="4"/>
      <c r="FNF85" s="4"/>
      <c r="FNG85" s="4"/>
      <c r="FNH85" s="4"/>
      <c r="FNI85" s="4"/>
      <c r="FNJ85" s="4"/>
      <c r="FNK85" s="4"/>
      <c r="FNL85" s="4"/>
      <c r="FNM85" s="4"/>
      <c r="FNN85" s="4"/>
      <c r="FNO85" s="4"/>
      <c r="FNP85" s="4"/>
      <c r="FNQ85" s="4"/>
      <c r="FNR85" s="4"/>
      <c r="FNS85" s="4"/>
      <c r="FNT85" s="4"/>
      <c r="FNU85" s="4"/>
      <c r="FNV85" s="4"/>
      <c r="FNW85" s="4"/>
      <c r="FNX85" s="4"/>
      <c r="FNY85" s="4"/>
      <c r="FNZ85" s="4"/>
      <c r="FOA85" s="4"/>
      <c r="FOB85" s="4"/>
      <c r="FOC85" s="4"/>
      <c r="FOD85" s="4"/>
      <c r="FOE85" s="4"/>
      <c r="FOF85" s="4"/>
      <c r="FOG85" s="4"/>
      <c r="FOH85" s="4"/>
      <c r="FOI85" s="4"/>
      <c r="FOJ85" s="4"/>
      <c r="FOK85" s="4"/>
      <c r="FOL85" s="4"/>
      <c r="FOM85" s="4"/>
      <c r="FON85" s="4"/>
      <c r="FOO85" s="4"/>
      <c r="FOP85" s="4"/>
      <c r="FOQ85" s="4"/>
      <c r="FOR85" s="4"/>
      <c r="FOS85" s="4"/>
      <c r="FOT85" s="4"/>
      <c r="FOU85" s="4"/>
      <c r="FOV85" s="4"/>
      <c r="FOW85" s="4"/>
      <c r="FOX85" s="4"/>
      <c r="FOY85" s="4"/>
      <c r="FOZ85" s="4"/>
      <c r="FPA85" s="4"/>
      <c r="FPB85" s="4"/>
      <c r="FPC85" s="4"/>
      <c r="FPD85" s="4"/>
      <c r="FPE85" s="4"/>
      <c r="FPF85" s="4"/>
      <c r="FPG85" s="4"/>
      <c r="FPH85" s="4"/>
      <c r="FPI85" s="4"/>
      <c r="FPJ85" s="4"/>
      <c r="FPK85" s="4"/>
      <c r="FPL85" s="4"/>
      <c r="FPM85" s="4"/>
      <c r="FPN85" s="4"/>
      <c r="FPO85" s="4"/>
      <c r="FPP85" s="4"/>
      <c r="FPQ85" s="4"/>
      <c r="FPR85" s="4"/>
      <c r="FPS85" s="4"/>
      <c r="FPT85" s="4"/>
      <c r="FPU85" s="4"/>
      <c r="FPV85" s="4"/>
      <c r="FPW85" s="4"/>
      <c r="FPX85" s="4"/>
      <c r="FPY85" s="4"/>
      <c r="FPZ85" s="4"/>
      <c r="FQA85" s="4"/>
      <c r="FQB85" s="4"/>
      <c r="FQC85" s="4"/>
      <c r="FQD85" s="4"/>
      <c r="FQE85" s="4"/>
      <c r="FQF85" s="4"/>
      <c r="FQG85" s="4"/>
      <c r="FQH85" s="4"/>
      <c r="FQI85" s="4"/>
      <c r="FQJ85" s="4"/>
      <c r="FQK85" s="4"/>
      <c r="FQL85" s="4"/>
      <c r="FQM85" s="4"/>
      <c r="FQN85" s="4"/>
      <c r="FQO85" s="4"/>
      <c r="FQP85" s="4"/>
      <c r="FQQ85" s="4"/>
      <c r="FQR85" s="4"/>
      <c r="FQS85" s="4"/>
      <c r="FQT85" s="4"/>
      <c r="FQU85" s="4"/>
      <c r="FQV85" s="4"/>
      <c r="FQW85" s="4"/>
      <c r="FQX85" s="4"/>
      <c r="FQY85" s="4"/>
      <c r="FQZ85" s="4"/>
      <c r="FRA85" s="4"/>
      <c r="FRB85" s="4"/>
      <c r="FRC85" s="4"/>
      <c r="FRD85" s="4"/>
      <c r="FRE85" s="4"/>
      <c r="FRF85" s="4"/>
      <c r="FRG85" s="4"/>
      <c r="FRH85" s="4"/>
      <c r="FRI85" s="4"/>
      <c r="FRJ85" s="4"/>
      <c r="FRK85" s="4"/>
      <c r="FRL85" s="4"/>
      <c r="FRM85" s="4"/>
      <c r="FRN85" s="4"/>
      <c r="FRO85" s="4"/>
      <c r="FRP85" s="4"/>
      <c r="FRQ85" s="4"/>
      <c r="FRR85" s="4"/>
      <c r="FRS85" s="4"/>
      <c r="FRT85" s="4"/>
      <c r="FRU85" s="4"/>
      <c r="FRV85" s="4"/>
      <c r="FRW85" s="4"/>
      <c r="FRX85" s="4"/>
      <c r="FRY85" s="4"/>
      <c r="FRZ85" s="4"/>
      <c r="FSA85" s="4"/>
      <c r="FSB85" s="4"/>
      <c r="FSC85" s="4"/>
      <c r="FSD85" s="4"/>
      <c r="FSE85" s="4"/>
      <c r="FSF85" s="4"/>
      <c r="FSG85" s="4"/>
      <c r="FSH85" s="4"/>
      <c r="FSI85" s="4"/>
      <c r="FSJ85" s="4"/>
      <c r="FSK85" s="4"/>
      <c r="FSL85" s="4"/>
      <c r="FSM85" s="4"/>
      <c r="FSN85" s="4"/>
      <c r="FSO85" s="4"/>
      <c r="FSP85" s="4"/>
      <c r="FSQ85" s="4"/>
      <c r="FSR85" s="4"/>
      <c r="FSS85" s="4"/>
      <c r="FST85" s="4"/>
      <c r="FSU85" s="4"/>
      <c r="FSV85" s="4"/>
      <c r="FSW85" s="4"/>
      <c r="FSX85" s="4"/>
      <c r="FSY85" s="4"/>
      <c r="FSZ85" s="4"/>
      <c r="FTA85" s="4"/>
      <c r="FTB85" s="4"/>
      <c r="FTC85" s="4"/>
      <c r="FTD85" s="4"/>
      <c r="FTE85" s="4"/>
      <c r="FTF85" s="4"/>
      <c r="FTG85" s="4"/>
      <c r="FTH85" s="4"/>
      <c r="FTI85" s="4"/>
      <c r="FTJ85" s="4"/>
      <c r="FTK85" s="4"/>
      <c r="FTL85" s="4"/>
      <c r="FTM85" s="4"/>
      <c r="FTN85" s="4"/>
      <c r="FTO85" s="4"/>
      <c r="FTP85" s="4"/>
      <c r="FTQ85" s="4"/>
      <c r="FTR85" s="4"/>
      <c r="FTS85" s="4"/>
      <c r="FTT85" s="4"/>
      <c r="FTU85" s="4"/>
      <c r="FTV85" s="4"/>
      <c r="FTW85" s="4"/>
      <c r="FTX85" s="4"/>
      <c r="FTY85" s="4"/>
      <c r="FTZ85" s="4"/>
      <c r="FUA85" s="4"/>
      <c r="FUB85" s="4"/>
      <c r="FUC85" s="4"/>
      <c r="FUD85" s="4"/>
      <c r="FUE85" s="4"/>
      <c r="FUF85" s="4"/>
      <c r="FUG85" s="4"/>
      <c r="FUH85" s="4"/>
      <c r="FUI85" s="4"/>
      <c r="FUJ85" s="4"/>
      <c r="FUK85" s="4"/>
      <c r="FUL85" s="4"/>
      <c r="FUM85" s="4"/>
      <c r="FUN85" s="4"/>
      <c r="FUO85" s="4"/>
      <c r="FUP85" s="4"/>
      <c r="FUQ85" s="4"/>
      <c r="FUR85" s="4"/>
      <c r="FUS85" s="4"/>
      <c r="FUT85" s="4"/>
      <c r="FUU85" s="4"/>
      <c r="FUV85" s="4"/>
      <c r="FUW85" s="4"/>
      <c r="FUX85" s="4"/>
      <c r="FUY85" s="4"/>
      <c r="FUZ85" s="4"/>
      <c r="FVA85" s="4"/>
      <c r="FVB85" s="4"/>
      <c r="FVC85" s="4"/>
      <c r="FVD85" s="4"/>
      <c r="FVE85" s="4"/>
      <c r="FVF85" s="4"/>
      <c r="FVG85" s="4"/>
      <c r="FVH85" s="4"/>
      <c r="FVI85" s="4"/>
      <c r="FVJ85" s="4"/>
      <c r="FVK85" s="4"/>
      <c r="FVL85" s="4"/>
      <c r="FVM85" s="4"/>
      <c r="FVN85" s="4"/>
      <c r="FVO85" s="4"/>
      <c r="FVP85" s="4"/>
      <c r="FVQ85" s="4"/>
      <c r="FVR85" s="4"/>
      <c r="FVS85" s="4"/>
      <c r="FVT85" s="4"/>
      <c r="FVU85" s="4"/>
      <c r="FVV85" s="4"/>
      <c r="FVW85" s="4"/>
      <c r="FVX85" s="4"/>
      <c r="FVY85" s="4"/>
      <c r="FVZ85" s="4"/>
      <c r="FWA85" s="4"/>
      <c r="FWB85" s="4"/>
      <c r="FWC85" s="4"/>
      <c r="FWD85" s="4"/>
      <c r="FWE85" s="4"/>
      <c r="FWF85" s="4"/>
      <c r="FWG85" s="4"/>
      <c r="FWH85" s="4"/>
      <c r="FWI85" s="4"/>
      <c r="FWJ85" s="4"/>
      <c r="FWK85" s="4"/>
      <c r="FWL85" s="4"/>
      <c r="FWM85" s="4"/>
      <c r="FWN85" s="4"/>
      <c r="FWO85" s="4"/>
      <c r="FWP85" s="4"/>
      <c r="FWQ85" s="4"/>
      <c r="FWR85" s="4"/>
      <c r="FWS85" s="4"/>
      <c r="FWT85" s="4"/>
      <c r="FWU85" s="4"/>
      <c r="FWV85" s="4"/>
      <c r="FWW85" s="4"/>
      <c r="FWX85" s="4"/>
      <c r="FWY85" s="4"/>
      <c r="FWZ85" s="4"/>
      <c r="FXA85" s="4"/>
      <c r="FXB85" s="4"/>
      <c r="FXC85" s="4"/>
      <c r="FXD85" s="4"/>
      <c r="FXE85" s="4"/>
      <c r="FXF85" s="4"/>
      <c r="FXG85" s="4"/>
      <c r="FXH85" s="4"/>
      <c r="FXI85" s="4"/>
      <c r="FXJ85" s="4"/>
      <c r="FXK85" s="4"/>
      <c r="FXL85" s="4"/>
      <c r="FXM85" s="4"/>
      <c r="FXN85" s="4"/>
      <c r="FXO85" s="4"/>
      <c r="FXP85" s="4"/>
      <c r="FXQ85" s="4"/>
      <c r="FXR85" s="4"/>
      <c r="FXS85" s="4"/>
      <c r="FXT85" s="4"/>
      <c r="FXU85" s="4"/>
      <c r="FXV85" s="4"/>
      <c r="FXW85" s="4"/>
      <c r="FXX85" s="4"/>
      <c r="FXY85" s="4"/>
      <c r="FXZ85" s="4"/>
      <c r="FYA85" s="4"/>
      <c r="FYB85" s="4"/>
      <c r="FYC85" s="4"/>
      <c r="FYD85" s="4"/>
      <c r="FYE85" s="4"/>
      <c r="FYF85" s="4"/>
      <c r="FYG85" s="4"/>
      <c r="FYH85" s="4"/>
      <c r="FYI85" s="4"/>
      <c r="FYJ85" s="4"/>
      <c r="FYK85" s="4"/>
      <c r="FYL85" s="4"/>
      <c r="FYM85" s="4"/>
      <c r="FYN85" s="4"/>
      <c r="FYO85" s="4"/>
      <c r="FYP85" s="4"/>
      <c r="FYQ85" s="4"/>
      <c r="FYR85" s="4"/>
      <c r="FYS85" s="4"/>
      <c r="FYT85" s="4"/>
      <c r="FYU85" s="4"/>
      <c r="FYV85" s="4"/>
      <c r="FYW85" s="4"/>
      <c r="FYX85" s="4"/>
      <c r="FYY85" s="4"/>
      <c r="FYZ85" s="4"/>
      <c r="FZA85" s="4"/>
      <c r="FZB85" s="4"/>
      <c r="FZC85" s="4"/>
      <c r="FZD85" s="4"/>
      <c r="FZE85" s="4"/>
      <c r="FZF85" s="4"/>
      <c r="FZG85" s="4"/>
      <c r="FZH85" s="4"/>
      <c r="FZI85" s="4"/>
      <c r="FZJ85" s="4"/>
      <c r="FZK85" s="4"/>
      <c r="FZL85" s="4"/>
      <c r="FZM85" s="4"/>
      <c r="FZN85" s="4"/>
      <c r="FZO85" s="4"/>
      <c r="FZP85" s="4"/>
      <c r="FZQ85" s="4"/>
      <c r="FZR85" s="4"/>
      <c r="FZS85" s="4"/>
      <c r="FZT85" s="4"/>
      <c r="FZU85" s="4"/>
      <c r="FZV85" s="4"/>
      <c r="FZW85" s="4"/>
      <c r="FZX85" s="4"/>
      <c r="FZY85" s="4"/>
      <c r="FZZ85" s="4"/>
      <c r="GAA85" s="4"/>
      <c r="GAB85" s="4"/>
      <c r="GAC85" s="4"/>
      <c r="GAD85" s="4"/>
      <c r="GAE85" s="4"/>
      <c r="GAF85" s="4"/>
      <c r="GAG85" s="4"/>
      <c r="GAH85" s="4"/>
      <c r="GAI85" s="4"/>
      <c r="GAJ85" s="4"/>
      <c r="GAK85" s="4"/>
      <c r="GAL85" s="4"/>
      <c r="GAM85" s="4"/>
      <c r="GAN85" s="4"/>
      <c r="GAO85" s="4"/>
      <c r="GAP85" s="4"/>
      <c r="GAQ85" s="4"/>
      <c r="GAR85" s="4"/>
      <c r="GAS85" s="4"/>
      <c r="GAT85" s="4"/>
      <c r="GAU85" s="4"/>
      <c r="GAV85" s="4"/>
      <c r="GAW85" s="4"/>
      <c r="GAX85" s="4"/>
      <c r="GAY85" s="4"/>
      <c r="GAZ85" s="4"/>
      <c r="GBA85" s="4"/>
      <c r="GBB85" s="4"/>
      <c r="GBC85" s="4"/>
      <c r="GBD85" s="4"/>
      <c r="GBE85" s="4"/>
      <c r="GBF85" s="4"/>
      <c r="GBG85" s="4"/>
      <c r="GBH85" s="4"/>
      <c r="GBI85" s="4"/>
      <c r="GBJ85" s="4"/>
      <c r="GBK85" s="4"/>
      <c r="GBL85" s="4"/>
      <c r="GBM85" s="4"/>
      <c r="GBN85" s="4"/>
      <c r="GBO85" s="4"/>
      <c r="GBP85" s="4"/>
      <c r="GBQ85" s="4"/>
      <c r="GBR85" s="4"/>
      <c r="GBS85" s="4"/>
      <c r="GBT85" s="4"/>
      <c r="GBU85" s="4"/>
      <c r="GBV85" s="4"/>
      <c r="GBW85" s="4"/>
      <c r="GBX85" s="4"/>
      <c r="GBY85" s="4"/>
      <c r="GBZ85" s="4"/>
      <c r="GCA85" s="4"/>
      <c r="GCB85" s="4"/>
      <c r="GCC85" s="4"/>
      <c r="GCD85" s="4"/>
      <c r="GCE85" s="4"/>
      <c r="GCF85" s="4"/>
      <c r="GCG85" s="4"/>
      <c r="GCH85" s="4"/>
      <c r="GCI85" s="4"/>
      <c r="GCJ85" s="4"/>
      <c r="GCK85" s="4"/>
      <c r="GCL85" s="4"/>
      <c r="GCM85" s="4"/>
      <c r="GCN85" s="4"/>
      <c r="GCO85" s="4"/>
      <c r="GCP85" s="4"/>
      <c r="GCQ85" s="4"/>
      <c r="GCR85" s="4"/>
      <c r="GCS85" s="4"/>
      <c r="GCT85" s="4"/>
      <c r="GCU85" s="4"/>
      <c r="GCV85" s="4"/>
      <c r="GCW85" s="4"/>
      <c r="GCX85" s="4"/>
      <c r="GCY85" s="4"/>
      <c r="GCZ85" s="4"/>
      <c r="GDA85" s="4"/>
      <c r="GDB85" s="4"/>
      <c r="GDC85" s="4"/>
      <c r="GDD85" s="4"/>
      <c r="GDE85" s="4"/>
      <c r="GDF85" s="4"/>
      <c r="GDG85" s="4"/>
      <c r="GDH85" s="4"/>
      <c r="GDI85" s="4"/>
      <c r="GDJ85" s="4"/>
      <c r="GDK85" s="4"/>
      <c r="GDL85" s="4"/>
      <c r="GDM85" s="4"/>
      <c r="GDN85" s="4"/>
      <c r="GDO85" s="4"/>
      <c r="GDP85" s="4"/>
      <c r="GDQ85" s="4"/>
      <c r="GDR85" s="4"/>
      <c r="GDS85" s="4"/>
      <c r="GDT85" s="4"/>
      <c r="GDU85" s="4"/>
      <c r="GDV85" s="4"/>
      <c r="GDW85" s="4"/>
      <c r="GDX85" s="4"/>
      <c r="GDY85" s="4"/>
      <c r="GDZ85" s="4"/>
      <c r="GEA85" s="4"/>
      <c r="GEB85" s="4"/>
      <c r="GEC85" s="4"/>
      <c r="GED85" s="4"/>
      <c r="GEE85" s="4"/>
      <c r="GEF85" s="4"/>
      <c r="GEG85" s="4"/>
      <c r="GEH85" s="4"/>
      <c r="GEI85" s="4"/>
      <c r="GEJ85" s="4"/>
      <c r="GEK85" s="4"/>
      <c r="GEL85" s="4"/>
      <c r="GEM85" s="4"/>
      <c r="GEN85" s="4"/>
      <c r="GEO85" s="4"/>
      <c r="GEP85" s="4"/>
      <c r="GEQ85" s="4"/>
      <c r="GER85" s="4"/>
      <c r="GES85" s="4"/>
      <c r="GET85" s="4"/>
      <c r="GEU85" s="4"/>
      <c r="GEV85" s="4"/>
      <c r="GEW85" s="4"/>
      <c r="GEX85" s="4"/>
      <c r="GEY85" s="4"/>
      <c r="GEZ85" s="4"/>
      <c r="GFA85" s="4"/>
      <c r="GFB85" s="4"/>
      <c r="GFC85" s="4"/>
      <c r="GFD85" s="4"/>
      <c r="GFE85" s="4"/>
      <c r="GFF85" s="4"/>
      <c r="GFG85" s="4"/>
      <c r="GFH85" s="4"/>
      <c r="GFI85" s="4"/>
      <c r="GFJ85" s="4"/>
      <c r="GFK85" s="4"/>
      <c r="GFL85" s="4"/>
      <c r="GFM85" s="4"/>
      <c r="GFN85" s="4"/>
      <c r="GFO85" s="4"/>
      <c r="GFP85" s="4"/>
      <c r="GFQ85" s="4"/>
      <c r="GFR85" s="4"/>
      <c r="GFS85" s="4"/>
      <c r="GFT85" s="4"/>
      <c r="GFU85" s="4"/>
      <c r="GFV85" s="4"/>
      <c r="GFW85" s="4"/>
      <c r="GFX85" s="4"/>
      <c r="GFY85" s="4"/>
      <c r="GFZ85" s="4"/>
      <c r="GGA85" s="4"/>
      <c r="GGB85" s="4"/>
      <c r="GGC85" s="4"/>
      <c r="GGD85" s="4"/>
      <c r="GGE85" s="4"/>
      <c r="GGF85" s="4"/>
      <c r="GGG85" s="4"/>
      <c r="GGH85" s="4"/>
      <c r="GGI85" s="4"/>
      <c r="GGJ85" s="4"/>
      <c r="GGK85" s="4"/>
      <c r="GGL85" s="4"/>
      <c r="GGM85" s="4"/>
      <c r="GGN85" s="4"/>
      <c r="GGO85" s="4"/>
      <c r="GGP85" s="4"/>
      <c r="GGQ85" s="4"/>
      <c r="GGR85" s="4"/>
      <c r="GGS85" s="4"/>
      <c r="GGT85" s="4"/>
      <c r="GGU85" s="4"/>
      <c r="GGV85" s="4"/>
      <c r="GGW85" s="4"/>
      <c r="GGX85" s="4"/>
      <c r="GGY85" s="4"/>
      <c r="GGZ85" s="4"/>
      <c r="GHA85" s="4"/>
      <c r="GHB85" s="4"/>
      <c r="GHC85" s="4"/>
      <c r="GHD85" s="4"/>
      <c r="GHE85" s="4"/>
      <c r="GHF85" s="4"/>
      <c r="GHG85" s="4"/>
      <c r="GHH85" s="4"/>
      <c r="GHI85" s="4"/>
      <c r="GHJ85" s="4"/>
      <c r="GHK85" s="4"/>
      <c r="GHL85" s="4"/>
      <c r="GHM85" s="4"/>
      <c r="GHN85" s="4"/>
      <c r="GHO85" s="4"/>
      <c r="GHP85" s="4"/>
      <c r="GHQ85" s="4"/>
      <c r="GHR85" s="4"/>
      <c r="GHS85" s="4"/>
      <c r="GHT85" s="4"/>
      <c r="GHU85" s="4"/>
      <c r="GHV85" s="4"/>
      <c r="GHW85" s="4"/>
      <c r="GHX85" s="4"/>
      <c r="GHY85" s="4"/>
      <c r="GHZ85" s="4"/>
      <c r="GIA85" s="4"/>
      <c r="GIB85" s="4"/>
      <c r="GIC85" s="4"/>
      <c r="GID85" s="4"/>
      <c r="GIE85" s="4"/>
      <c r="GIF85" s="4"/>
      <c r="GIG85" s="4"/>
      <c r="GIH85" s="4"/>
      <c r="GII85" s="4"/>
      <c r="GIJ85" s="4"/>
      <c r="GIK85" s="4"/>
      <c r="GIL85" s="4"/>
      <c r="GIM85" s="4"/>
      <c r="GIN85" s="4"/>
      <c r="GIO85" s="4"/>
      <c r="GIP85" s="4"/>
      <c r="GIQ85" s="4"/>
      <c r="GIR85" s="4"/>
      <c r="GIS85" s="4"/>
      <c r="GIT85" s="4"/>
      <c r="GIU85" s="4"/>
      <c r="GIV85" s="4"/>
      <c r="GIW85" s="4"/>
      <c r="GIX85" s="4"/>
      <c r="GIY85" s="4"/>
      <c r="GIZ85" s="4"/>
      <c r="GJA85" s="4"/>
      <c r="GJB85" s="4"/>
      <c r="GJC85" s="4"/>
      <c r="GJD85" s="4"/>
      <c r="GJE85" s="4"/>
      <c r="GJF85" s="4"/>
      <c r="GJG85" s="4"/>
      <c r="GJH85" s="4"/>
      <c r="GJI85" s="4"/>
      <c r="GJJ85" s="4"/>
      <c r="GJK85" s="4"/>
      <c r="GJL85" s="4"/>
      <c r="GJM85" s="4"/>
      <c r="GJN85" s="4"/>
      <c r="GJO85" s="4"/>
      <c r="GJP85" s="4"/>
      <c r="GJQ85" s="4"/>
      <c r="GJR85" s="4"/>
      <c r="GJS85" s="4"/>
      <c r="GJT85" s="4"/>
      <c r="GJU85" s="4"/>
      <c r="GJV85" s="4"/>
      <c r="GJW85" s="4"/>
      <c r="GJX85" s="4"/>
      <c r="GJY85" s="4"/>
      <c r="GJZ85" s="4"/>
      <c r="GKA85" s="4"/>
      <c r="GKB85" s="4"/>
      <c r="GKC85" s="4"/>
      <c r="GKD85" s="4"/>
      <c r="GKE85" s="4"/>
      <c r="GKF85" s="4"/>
      <c r="GKG85" s="4"/>
      <c r="GKH85" s="4"/>
      <c r="GKI85" s="4"/>
      <c r="GKJ85" s="4"/>
      <c r="GKK85" s="4"/>
      <c r="GKL85" s="4"/>
      <c r="GKM85" s="4"/>
      <c r="GKN85" s="4"/>
      <c r="GKO85" s="4"/>
      <c r="GKP85" s="4"/>
      <c r="GKQ85" s="4"/>
      <c r="GKR85" s="4"/>
      <c r="GKS85" s="4"/>
      <c r="GKT85" s="4"/>
      <c r="GKU85" s="4"/>
      <c r="GKV85" s="4"/>
      <c r="GKW85" s="4"/>
      <c r="GKX85" s="4"/>
      <c r="GKY85" s="4"/>
      <c r="GKZ85" s="4"/>
      <c r="GLA85" s="4"/>
      <c r="GLB85" s="4"/>
      <c r="GLC85" s="4"/>
      <c r="GLD85" s="4"/>
      <c r="GLE85" s="4"/>
      <c r="GLF85" s="4"/>
      <c r="GLG85" s="4"/>
      <c r="GLH85" s="4"/>
      <c r="GLI85" s="4"/>
      <c r="GLJ85" s="4"/>
      <c r="GLK85" s="4"/>
      <c r="GLL85" s="4"/>
      <c r="GLM85" s="4"/>
      <c r="GLN85" s="4"/>
      <c r="GLO85" s="4"/>
      <c r="GLP85" s="4"/>
      <c r="GLQ85" s="4"/>
      <c r="GLR85" s="4"/>
      <c r="GLS85" s="4"/>
      <c r="GLT85" s="4"/>
      <c r="GLU85" s="4"/>
      <c r="GLV85" s="4"/>
      <c r="GLW85" s="4"/>
      <c r="GLX85" s="4"/>
      <c r="GLY85" s="4"/>
      <c r="GLZ85" s="4"/>
      <c r="GMA85" s="4"/>
      <c r="GMB85" s="4"/>
      <c r="GMC85" s="4"/>
      <c r="GMD85" s="4"/>
      <c r="GME85" s="4"/>
      <c r="GMF85" s="4"/>
      <c r="GMG85" s="4"/>
      <c r="GMH85" s="4"/>
      <c r="GMI85" s="4"/>
      <c r="GMJ85" s="4"/>
      <c r="GMK85" s="4"/>
      <c r="GML85" s="4"/>
      <c r="GMM85" s="4"/>
      <c r="GMN85" s="4"/>
      <c r="GMO85" s="4"/>
      <c r="GMP85" s="4"/>
      <c r="GMQ85" s="4"/>
      <c r="GMR85" s="4"/>
      <c r="GMS85" s="4"/>
      <c r="GMT85" s="4"/>
      <c r="GMU85" s="4"/>
      <c r="GMV85" s="4"/>
      <c r="GMW85" s="4"/>
      <c r="GMX85" s="4"/>
      <c r="GMY85" s="4"/>
      <c r="GMZ85" s="4"/>
      <c r="GNA85" s="4"/>
      <c r="GNB85" s="4"/>
      <c r="GNC85" s="4"/>
      <c r="GND85" s="4"/>
      <c r="GNE85" s="4"/>
      <c r="GNF85" s="4"/>
      <c r="GNG85" s="4"/>
      <c r="GNH85" s="4"/>
      <c r="GNI85" s="4"/>
      <c r="GNJ85" s="4"/>
      <c r="GNK85" s="4"/>
      <c r="GNL85" s="4"/>
      <c r="GNM85" s="4"/>
      <c r="GNN85" s="4"/>
      <c r="GNO85" s="4"/>
      <c r="GNP85" s="4"/>
      <c r="GNQ85" s="4"/>
      <c r="GNR85" s="4"/>
      <c r="GNS85" s="4"/>
      <c r="GNT85" s="4"/>
      <c r="GNU85" s="4"/>
      <c r="GNV85" s="4"/>
      <c r="GNW85" s="4"/>
      <c r="GNX85" s="4"/>
      <c r="GNY85" s="4"/>
      <c r="GNZ85" s="4"/>
      <c r="GOA85" s="4"/>
      <c r="GOB85" s="4"/>
      <c r="GOC85" s="4"/>
      <c r="GOD85" s="4"/>
      <c r="GOE85" s="4"/>
      <c r="GOF85" s="4"/>
      <c r="GOG85" s="4"/>
      <c r="GOH85" s="4"/>
      <c r="GOI85" s="4"/>
      <c r="GOJ85" s="4"/>
      <c r="GOK85" s="4"/>
      <c r="GOL85" s="4"/>
      <c r="GOM85" s="4"/>
      <c r="GON85" s="4"/>
      <c r="GOO85" s="4"/>
      <c r="GOP85" s="4"/>
      <c r="GOQ85" s="4"/>
      <c r="GOR85" s="4"/>
      <c r="GOS85" s="4"/>
      <c r="GOT85" s="4"/>
      <c r="GOU85" s="4"/>
      <c r="GOV85" s="4"/>
      <c r="GOW85" s="4"/>
      <c r="GOX85" s="4"/>
      <c r="GOY85" s="4"/>
      <c r="GOZ85" s="4"/>
      <c r="GPA85" s="4"/>
      <c r="GPB85" s="4"/>
      <c r="GPC85" s="4"/>
      <c r="GPD85" s="4"/>
      <c r="GPE85" s="4"/>
      <c r="GPF85" s="4"/>
      <c r="GPG85" s="4"/>
      <c r="GPH85" s="4"/>
      <c r="GPI85" s="4"/>
      <c r="GPJ85" s="4"/>
      <c r="GPK85" s="4"/>
      <c r="GPL85" s="4"/>
      <c r="GPM85" s="4"/>
      <c r="GPN85" s="4"/>
      <c r="GPO85" s="4"/>
      <c r="GPP85" s="4"/>
      <c r="GPQ85" s="4"/>
      <c r="GPR85" s="4"/>
      <c r="GPS85" s="4"/>
      <c r="GPT85" s="4"/>
      <c r="GPU85" s="4"/>
      <c r="GPV85" s="4"/>
      <c r="GPW85" s="4"/>
      <c r="GPX85" s="4"/>
      <c r="GPY85" s="4"/>
      <c r="GPZ85" s="4"/>
      <c r="GQA85" s="4"/>
      <c r="GQB85" s="4"/>
      <c r="GQC85" s="4"/>
      <c r="GQD85" s="4"/>
      <c r="GQE85" s="4"/>
      <c r="GQF85" s="4"/>
      <c r="GQG85" s="4"/>
      <c r="GQH85" s="4"/>
      <c r="GQI85" s="4"/>
      <c r="GQJ85" s="4"/>
      <c r="GQK85" s="4"/>
      <c r="GQL85" s="4"/>
      <c r="GQM85" s="4"/>
      <c r="GQN85" s="4"/>
      <c r="GQO85" s="4"/>
      <c r="GQP85" s="4"/>
      <c r="GQQ85" s="4"/>
      <c r="GQR85" s="4"/>
      <c r="GQS85" s="4"/>
      <c r="GQT85" s="4"/>
      <c r="GQU85" s="4"/>
      <c r="GQV85" s="4"/>
      <c r="GQW85" s="4"/>
      <c r="GQX85" s="4"/>
      <c r="GQY85" s="4"/>
      <c r="GQZ85" s="4"/>
      <c r="GRA85" s="4"/>
      <c r="GRB85" s="4"/>
      <c r="GRC85" s="4"/>
      <c r="GRD85" s="4"/>
      <c r="GRE85" s="4"/>
      <c r="GRF85" s="4"/>
      <c r="GRG85" s="4"/>
      <c r="GRH85" s="4"/>
      <c r="GRI85" s="4"/>
      <c r="GRJ85" s="4"/>
      <c r="GRK85" s="4"/>
      <c r="GRL85" s="4"/>
      <c r="GRM85" s="4"/>
      <c r="GRN85" s="4"/>
      <c r="GRO85" s="4"/>
      <c r="GRP85" s="4"/>
      <c r="GRQ85" s="4"/>
      <c r="GRR85" s="4"/>
      <c r="GRS85" s="4"/>
      <c r="GRT85" s="4"/>
      <c r="GRU85" s="4"/>
      <c r="GRV85" s="4"/>
      <c r="GRW85" s="4"/>
      <c r="GRX85" s="4"/>
      <c r="GRY85" s="4"/>
      <c r="GRZ85" s="4"/>
      <c r="GSA85" s="4"/>
      <c r="GSB85" s="4"/>
      <c r="GSC85" s="4"/>
      <c r="GSD85" s="4"/>
      <c r="GSE85" s="4"/>
      <c r="GSF85" s="4"/>
      <c r="GSG85" s="4"/>
      <c r="GSH85" s="4"/>
      <c r="GSI85" s="4"/>
      <c r="GSJ85" s="4"/>
      <c r="GSK85" s="4"/>
      <c r="GSL85" s="4"/>
      <c r="GSM85" s="4"/>
      <c r="GSN85" s="4"/>
      <c r="GSO85" s="4"/>
      <c r="GSP85" s="4"/>
      <c r="GSQ85" s="4"/>
      <c r="GSR85" s="4"/>
      <c r="GSS85" s="4"/>
      <c r="GST85" s="4"/>
      <c r="GSU85" s="4"/>
      <c r="GSV85" s="4"/>
      <c r="GSW85" s="4"/>
      <c r="GSX85" s="4"/>
      <c r="GSY85" s="4"/>
      <c r="GSZ85" s="4"/>
      <c r="GTA85" s="4"/>
      <c r="GTB85" s="4"/>
      <c r="GTC85" s="4"/>
      <c r="GTD85" s="4"/>
      <c r="GTE85" s="4"/>
      <c r="GTF85" s="4"/>
      <c r="GTG85" s="4"/>
      <c r="GTH85" s="4"/>
      <c r="GTI85" s="4"/>
      <c r="GTJ85" s="4"/>
      <c r="GTK85" s="4"/>
      <c r="GTL85" s="4"/>
      <c r="GTM85" s="4"/>
      <c r="GTN85" s="4"/>
      <c r="GTO85" s="4"/>
      <c r="GTP85" s="4"/>
      <c r="GTQ85" s="4"/>
      <c r="GTR85" s="4"/>
      <c r="GTS85" s="4"/>
      <c r="GTT85" s="4"/>
      <c r="GTU85" s="4"/>
      <c r="GTV85" s="4"/>
      <c r="GTW85" s="4"/>
      <c r="GTX85" s="4"/>
      <c r="GTY85" s="4"/>
      <c r="GTZ85" s="4"/>
      <c r="GUA85" s="4"/>
      <c r="GUB85" s="4"/>
      <c r="GUC85" s="4"/>
      <c r="GUD85" s="4"/>
      <c r="GUE85" s="4"/>
      <c r="GUF85" s="4"/>
      <c r="GUG85" s="4"/>
      <c r="GUH85" s="4"/>
      <c r="GUI85" s="4"/>
      <c r="GUJ85" s="4"/>
      <c r="GUK85" s="4"/>
      <c r="GUL85" s="4"/>
      <c r="GUM85" s="4"/>
      <c r="GUN85" s="4"/>
      <c r="GUO85" s="4"/>
      <c r="GUP85" s="4"/>
      <c r="GUQ85" s="4"/>
      <c r="GUR85" s="4"/>
      <c r="GUS85" s="4"/>
      <c r="GUT85" s="4"/>
      <c r="GUU85" s="4"/>
      <c r="GUV85" s="4"/>
      <c r="GUW85" s="4"/>
      <c r="GUX85" s="4"/>
      <c r="GUY85" s="4"/>
      <c r="GUZ85" s="4"/>
      <c r="GVA85" s="4"/>
      <c r="GVB85" s="4"/>
      <c r="GVC85" s="4"/>
      <c r="GVD85" s="4"/>
      <c r="GVE85" s="4"/>
      <c r="GVF85" s="4"/>
      <c r="GVG85" s="4"/>
      <c r="GVH85" s="4"/>
      <c r="GVI85" s="4"/>
      <c r="GVJ85" s="4"/>
      <c r="GVK85" s="4"/>
      <c r="GVL85" s="4"/>
      <c r="GVM85" s="4"/>
      <c r="GVN85" s="4"/>
      <c r="GVO85" s="4"/>
      <c r="GVP85" s="4"/>
      <c r="GVQ85" s="4"/>
      <c r="GVR85" s="4"/>
      <c r="GVS85" s="4"/>
      <c r="GVT85" s="4"/>
      <c r="GVU85" s="4"/>
      <c r="GVV85" s="4"/>
      <c r="GVW85" s="4"/>
      <c r="GVX85" s="4"/>
      <c r="GVY85" s="4"/>
      <c r="GVZ85" s="4"/>
      <c r="GWA85" s="4"/>
      <c r="GWB85" s="4"/>
      <c r="GWC85" s="4"/>
      <c r="GWD85" s="4"/>
      <c r="GWE85" s="4"/>
      <c r="GWF85" s="4"/>
      <c r="GWG85" s="4"/>
      <c r="GWH85" s="4"/>
      <c r="GWI85" s="4"/>
      <c r="GWJ85" s="4"/>
      <c r="GWK85" s="4"/>
      <c r="GWL85" s="4"/>
      <c r="GWM85" s="4"/>
      <c r="GWN85" s="4"/>
      <c r="GWO85" s="4"/>
      <c r="GWP85" s="4"/>
      <c r="GWQ85" s="4"/>
      <c r="GWR85" s="4"/>
      <c r="GWS85" s="4"/>
      <c r="GWT85" s="4"/>
      <c r="GWU85" s="4"/>
      <c r="GWV85" s="4"/>
      <c r="GWW85" s="4"/>
      <c r="GWX85" s="4"/>
      <c r="GWY85" s="4"/>
      <c r="GWZ85" s="4"/>
      <c r="GXA85" s="4"/>
      <c r="GXB85" s="4"/>
      <c r="GXC85" s="4"/>
      <c r="GXD85" s="4"/>
      <c r="GXE85" s="4"/>
      <c r="GXF85" s="4"/>
      <c r="GXG85" s="4"/>
      <c r="GXH85" s="4"/>
      <c r="GXI85" s="4"/>
      <c r="GXJ85" s="4"/>
      <c r="GXK85" s="4"/>
      <c r="GXL85" s="4"/>
      <c r="GXM85" s="4"/>
      <c r="GXN85" s="4"/>
      <c r="GXO85" s="4"/>
      <c r="GXP85" s="4"/>
      <c r="GXQ85" s="4"/>
      <c r="GXR85" s="4"/>
      <c r="GXS85" s="4"/>
      <c r="GXT85" s="4"/>
      <c r="GXU85" s="4"/>
      <c r="GXV85" s="4"/>
      <c r="GXW85" s="4"/>
      <c r="GXX85" s="4"/>
      <c r="GXY85" s="4"/>
      <c r="GXZ85" s="4"/>
      <c r="GYA85" s="4"/>
      <c r="GYB85" s="4"/>
      <c r="GYC85" s="4"/>
      <c r="GYD85" s="4"/>
      <c r="GYE85" s="4"/>
      <c r="GYF85" s="4"/>
      <c r="GYG85" s="4"/>
      <c r="GYH85" s="4"/>
      <c r="GYI85" s="4"/>
      <c r="GYJ85" s="4"/>
      <c r="GYK85" s="4"/>
      <c r="GYL85" s="4"/>
      <c r="GYM85" s="4"/>
      <c r="GYN85" s="4"/>
      <c r="GYO85" s="4"/>
      <c r="GYP85" s="4"/>
      <c r="GYQ85" s="4"/>
      <c r="GYR85" s="4"/>
      <c r="GYS85" s="4"/>
      <c r="GYT85" s="4"/>
      <c r="GYU85" s="4"/>
      <c r="GYV85" s="4"/>
      <c r="GYW85" s="4"/>
      <c r="GYX85" s="4"/>
      <c r="GYY85" s="4"/>
      <c r="GYZ85" s="4"/>
      <c r="GZA85" s="4"/>
      <c r="GZB85" s="4"/>
      <c r="GZC85" s="4"/>
      <c r="GZD85" s="4"/>
      <c r="GZE85" s="4"/>
      <c r="GZF85" s="4"/>
      <c r="GZG85" s="4"/>
      <c r="GZH85" s="4"/>
      <c r="GZI85" s="4"/>
      <c r="GZJ85" s="4"/>
      <c r="GZK85" s="4"/>
      <c r="GZL85" s="4"/>
      <c r="GZM85" s="4"/>
      <c r="GZN85" s="4"/>
      <c r="GZO85" s="4"/>
      <c r="GZP85" s="4"/>
      <c r="GZQ85" s="4"/>
      <c r="GZR85" s="4"/>
      <c r="GZS85" s="4"/>
      <c r="GZT85" s="4"/>
      <c r="GZU85" s="4"/>
      <c r="GZV85" s="4"/>
      <c r="GZW85" s="4"/>
      <c r="GZX85" s="4"/>
      <c r="GZY85" s="4"/>
      <c r="GZZ85" s="4"/>
      <c r="HAA85" s="4"/>
      <c r="HAB85" s="4"/>
      <c r="HAC85" s="4"/>
      <c r="HAD85" s="4"/>
      <c r="HAE85" s="4"/>
      <c r="HAF85" s="4"/>
      <c r="HAG85" s="4"/>
      <c r="HAH85" s="4"/>
      <c r="HAI85" s="4"/>
      <c r="HAJ85" s="4"/>
      <c r="HAK85" s="4"/>
      <c r="HAL85" s="4"/>
      <c r="HAM85" s="4"/>
      <c r="HAN85" s="4"/>
      <c r="HAO85" s="4"/>
      <c r="HAP85" s="4"/>
      <c r="HAQ85" s="4"/>
      <c r="HAR85" s="4"/>
      <c r="HAS85" s="4"/>
      <c r="HAT85" s="4"/>
      <c r="HAU85" s="4"/>
      <c r="HAV85" s="4"/>
      <c r="HAW85" s="4"/>
      <c r="HAX85" s="4"/>
      <c r="HAY85" s="4"/>
      <c r="HAZ85" s="4"/>
      <c r="HBA85" s="4"/>
      <c r="HBB85" s="4"/>
      <c r="HBC85" s="4"/>
      <c r="HBD85" s="4"/>
      <c r="HBE85" s="4"/>
      <c r="HBF85" s="4"/>
      <c r="HBG85" s="4"/>
      <c r="HBH85" s="4"/>
      <c r="HBI85" s="4"/>
      <c r="HBJ85" s="4"/>
      <c r="HBK85" s="4"/>
      <c r="HBL85" s="4"/>
      <c r="HBM85" s="4"/>
      <c r="HBN85" s="4"/>
      <c r="HBO85" s="4"/>
      <c r="HBP85" s="4"/>
      <c r="HBQ85" s="4"/>
      <c r="HBR85" s="4"/>
      <c r="HBS85" s="4"/>
      <c r="HBT85" s="4"/>
      <c r="HBU85" s="4"/>
      <c r="HBV85" s="4"/>
      <c r="HBW85" s="4"/>
      <c r="HBX85" s="4"/>
      <c r="HBY85" s="4"/>
      <c r="HBZ85" s="4"/>
      <c r="HCA85" s="4"/>
      <c r="HCB85" s="4"/>
      <c r="HCC85" s="4"/>
      <c r="HCD85" s="4"/>
      <c r="HCE85" s="4"/>
      <c r="HCF85" s="4"/>
      <c r="HCG85" s="4"/>
      <c r="HCH85" s="4"/>
      <c r="HCI85" s="4"/>
      <c r="HCJ85" s="4"/>
      <c r="HCK85" s="4"/>
      <c r="HCL85" s="4"/>
      <c r="HCM85" s="4"/>
      <c r="HCN85" s="4"/>
      <c r="HCO85" s="4"/>
      <c r="HCP85" s="4"/>
      <c r="HCQ85" s="4"/>
      <c r="HCR85" s="4"/>
      <c r="HCS85" s="4"/>
      <c r="HCT85" s="4"/>
      <c r="HCU85" s="4"/>
      <c r="HCV85" s="4"/>
      <c r="HCW85" s="4"/>
      <c r="HCX85" s="4"/>
      <c r="HCY85" s="4"/>
      <c r="HCZ85" s="4"/>
      <c r="HDA85" s="4"/>
      <c r="HDB85" s="4"/>
      <c r="HDC85" s="4"/>
      <c r="HDD85" s="4"/>
      <c r="HDE85" s="4"/>
      <c r="HDF85" s="4"/>
      <c r="HDG85" s="4"/>
      <c r="HDH85" s="4"/>
      <c r="HDI85" s="4"/>
      <c r="HDJ85" s="4"/>
      <c r="HDK85" s="4"/>
      <c r="HDL85" s="4"/>
      <c r="HDM85" s="4"/>
      <c r="HDN85" s="4"/>
      <c r="HDO85" s="4"/>
      <c r="HDP85" s="4"/>
      <c r="HDQ85" s="4"/>
      <c r="HDR85" s="4"/>
      <c r="HDS85" s="4"/>
      <c r="HDT85" s="4"/>
      <c r="HDU85" s="4"/>
      <c r="HDV85" s="4"/>
      <c r="HDW85" s="4"/>
      <c r="HDX85" s="4"/>
      <c r="HDY85" s="4"/>
      <c r="HDZ85" s="4"/>
      <c r="HEA85" s="4"/>
      <c r="HEB85" s="4"/>
      <c r="HEC85" s="4"/>
      <c r="HED85" s="4"/>
      <c r="HEE85" s="4"/>
      <c r="HEF85" s="4"/>
      <c r="HEG85" s="4"/>
      <c r="HEH85" s="4"/>
      <c r="HEI85" s="4"/>
      <c r="HEJ85" s="4"/>
      <c r="HEK85" s="4"/>
      <c r="HEL85" s="4"/>
      <c r="HEM85" s="4"/>
      <c r="HEN85" s="4"/>
      <c r="HEO85" s="4"/>
      <c r="HEP85" s="4"/>
      <c r="HEQ85" s="4"/>
      <c r="HER85" s="4"/>
      <c r="HES85" s="4"/>
      <c r="HET85" s="4"/>
      <c r="HEU85" s="4"/>
      <c r="HEV85" s="4"/>
      <c r="HEW85" s="4"/>
      <c r="HEX85" s="4"/>
      <c r="HEY85" s="4"/>
      <c r="HEZ85" s="4"/>
      <c r="HFA85" s="4"/>
      <c r="HFB85" s="4"/>
      <c r="HFC85" s="4"/>
      <c r="HFD85" s="4"/>
      <c r="HFE85" s="4"/>
      <c r="HFF85" s="4"/>
      <c r="HFG85" s="4"/>
      <c r="HFH85" s="4"/>
      <c r="HFI85" s="4"/>
      <c r="HFJ85" s="4"/>
      <c r="HFK85" s="4"/>
      <c r="HFL85" s="4"/>
      <c r="HFM85" s="4"/>
      <c r="HFN85" s="4"/>
      <c r="HFO85" s="4"/>
      <c r="HFP85" s="4"/>
      <c r="HFQ85" s="4"/>
      <c r="HFR85" s="4"/>
      <c r="HFS85" s="4"/>
      <c r="HFT85" s="4"/>
      <c r="HFU85" s="4"/>
      <c r="HFV85" s="4"/>
      <c r="HFW85" s="4"/>
      <c r="HFX85" s="4"/>
      <c r="HFY85" s="4"/>
      <c r="HFZ85" s="4"/>
      <c r="HGA85" s="4"/>
      <c r="HGB85" s="4"/>
      <c r="HGC85" s="4"/>
      <c r="HGD85" s="4"/>
      <c r="HGE85" s="4"/>
      <c r="HGF85" s="4"/>
      <c r="HGG85" s="4"/>
      <c r="HGH85" s="4"/>
      <c r="HGI85" s="4"/>
      <c r="HGJ85" s="4"/>
      <c r="HGK85" s="4"/>
      <c r="HGL85" s="4"/>
      <c r="HGM85" s="4"/>
      <c r="HGN85" s="4"/>
      <c r="HGO85" s="4"/>
      <c r="HGP85" s="4"/>
      <c r="HGQ85" s="4"/>
      <c r="HGR85" s="4"/>
      <c r="HGS85" s="4"/>
      <c r="HGT85" s="4"/>
      <c r="HGU85" s="4"/>
      <c r="HGV85" s="4"/>
      <c r="HGW85" s="4"/>
      <c r="HGX85" s="4"/>
      <c r="HGY85" s="4"/>
      <c r="HGZ85" s="4"/>
      <c r="HHA85" s="4"/>
      <c r="HHB85" s="4"/>
      <c r="HHC85" s="4"/>
      <c r="HHD85" s="4"/>
      <c r="HHE85" s="4"/>
      <c r="HHF85" s="4"/>
      <c r="HHG85" s="4"/>
      <c r="HHH85" s="4"/>
      <c r="HHI85" s="4"/>
      <c r="HHJ85" s="4"/>
      <c r="HHK85" s="4"/>
      <c r="HHL85" s="4"/>
      <c r="HHM85" s="4"/>
      <c r="HHN85" s="4"/>
      <c r="HHO85" s="4"/>
      <c r="HHP85" s="4"/>
      <c r="HHQ85" s="4"/>
      <c r="HHR85" s="4"/>
      <c r="HHS85" s="4"/>
      <c r="HHT85" s="4"/>
      <c r="HHU85" s="4"/>
      <c r="HHV85" s="4"/>
      <c r="HHW85" s="4"/>
      <c r="HHX85" s="4"/>
      <c r="HHY85" s="4"/>
      <c r="HHZ85" s="4"/>
      <c r="HIA85" s="4"/>
      <c r="HIB85" s="4"/>
      <c r="HIC85" s="4"/>
      <c r="HID85" s="4"/>
      <c r="HIE85" s="4"/>
      <c r="HIF85" s="4"/>
      <c r="HIG85" s="4"/>
      <c r="HIH85" s="4"/>
      <c r="HII85" s="4"/>
      <c r="HIJ85" s="4"/>
      <c r="HIK85" s="4"/>
      <c r="HIL85" s="4"/>
      <c r="HIM85" s="4"/>
      <c r="HIN85" s="4"/>
      <c r="HIO85" s="4"/>
      <c r="HIP85" s="4"/>
      <c r="HIQ85" s="4"/>
      <c r="HIR85" s="4"/>
      <c r="HIS85" s="4"/>
      <c r="HIT85" s="4"/>
      <c r="HIU85" s="4"/>
      <c r="HIV85" s="4"/>
      <c r="HIW85" s="4"/>
      <c r="HIX85" s="4"/>
      <c r="HIY85" s="4"/>
      <c r="HIZ85" s="4"/>
      <c r="HJA85" s="4"/>
      <c r="HJB85" s="4"/>
      <c r="HJC85" s="4"/>
      <c r="HJD85" s="4"/>
      <c r="HJE85" s="4"/>
      <c r="HJF85" s="4"/>
      <c r="HJG85" s="4"/>
      <c r="HJH85" s="4"/>
      <c r="HJI85" s="4"/>
      <c r="HJJ85" s="4"/>
      <c r="HJK85" s="4"/>
      <c r="HJL85" s="4"/>
      <c r="HJM85" s="4"/>
      <c r="HJN85" s="4"/>
      <c r="HJO85" s="4"/>
      <c r="HJP85" s="4"/>
      <c r="HJQ85" s="4"/>
      <c r="HJR85" s="4"/>
      <c r="HJS85" s="4"/>
      <c r="HJT85" s="4"/>
      <c r="HJU85" s="4"/>
      <c r="HJV85" s="4"/>
      <c r="HJW85" s="4"/>
      <c r="HJX85" s="4"/>
      <c r="HJY85" s="4"/>
      <c r="HJZ85" s="4"/>
      <c r="HKA85" s="4"/>
      <c r="HKB85" s="4"/>
      <c r="HKC85" s="4"/>
      <c r="HKD85" s="4"/>
      <c r="HKE85" s="4"/>
      <c r="HKF85" s="4"/>
      <c r="HKG85" s="4"/>
      <c r="HKH85" s="4"/>
      <c r="HKI85" s="4"/>
      <c r="HKJ85" s="4"/>
      <c r="HKK85" s="4"/>
      <c r="HKL85" s="4"/>
      <c r="HKM85" s="4"/>
      <c r="HKN85" s="4"/>
      <c r="HKO85" s="4"/>
      <c r="HKP85" s="4"/>
      <c r="HKQ85" s="4"/>
      <c r="HKR85" s="4"/>
      <c r="HKS85" s="4"/>
      <c r="HKT85" s="4"/>
      <c r="HKU85" s="4"/>
      <c r="HKV85" s="4"/>
      <c r="HKW85" s="4"/>
      <c r="HKX85" s="4"/>
      <c r="HKY85" s="4"/>
      <c r="HKZ85" s="4"/>
      <c r="HLA85" s="4"/>
      <c r="HLB85" s="4"/>
      <c r="HLC85" s="4"/>
      <c r="HLD85" s="4"/>
      <c r="HLE85" s="4"/>
      <c r="HLF85" s="4"/>
      <c r="HLG85" s="4"/>
      <c r="HLH85" s="4"/>
      <c r="HLI85" s="4"/>
      <c r="HLJ85" s="4"/>
      <c r="HLK85" s="4"/>
      <c r="HLL85" s="4"/>
      <c r="HLM85" s="4"/>
      <c r="HLN85" s="4"/>
      <c r="HLO85" s="4"/>
      <c r="HLP85" s="4"/>
      <c r="HLQ85" s="4"/>
      <c r="HLR85" s="4"/>
      <c r="HLS85" s="4"/>
      <c r="HLT85" s="4"/>
      <c r="HLU85" s="4"/>
      <c r="HLV85" s="4"/>
      <c r="HLW85" s="4"/>
      <c r="HLX85" s="4"/>
      <c r="HLY85" s="4"/>
      <c r="HLZ85" s="4"/>
      <c r="HMA85" s="4"/>
      <c r="HMB85" s="4"/>
      <c r="HMC85" s="4"/>
      <c r="HMD85" s="4"/>
      <c r="HME85" s="4"/>
      <c r="HMF85" s="4"/>
      <c r="HMG85" s="4"/>
      <c r="HMH85" s="4"/>
      <c r="HMI85" s="4"/>
      <c r="HMJ85" s="4"/>
      <c r="HMK85" s="4"/>
      <c r="HML85" s="4"/>
      <c r="HMM85" s="4"/>
      <c r="HMN85" s="4"/>
      <c r="HMO85" s="4"/>
      <c r="HMP85" s="4"/>
      <c r="HMQ85" s="4"/>
      <c r="HMR85" s="4"/>
      <c r="HMS85" s="4"/>
      <c r="HMT85" s="4"/>
      <c r="HMU85" s="4"/>
      <c r="HMV85" s="4"/>
      <c r="HMW85" s="4"/>
      <c r="HMX85" s="4"/>
      <c r="HMY85" s="4"/>
      <c r="HMZ85" s="4"/>
      <c r="HNA85" s="4"/>
      <c r="HNB85" s="4"/>
      <c r="HNC85" s="4"/>
      <c r="HND85" s="4"/>
      <c r="HNE85" s="4"/>
      <c r="HNF85" s="4"/>
      <c r="HNG85" s="4"/>
      <c r="HNH85" s="4"/>
      <c r="HNI85" s="4"/>
      <c r="HNJ85" s="4"/>
      <c r="HNK85" s="4"/>
      <c r="HNL85" s="4"/>
      <c r="HNM85" s="4"/>
      <c r="HNN85" s="4"/>
      <c r="HNO85" s="4"/>
      <c r="HNP85" s="4"/>
      <c r="HNQ85" s="4"/>
      <c r="HNR85" s="4"/>
      <c r="HNS85" s="4"/>
      <c r="HNT85" s="4"/>
      <c r="HNU85" s="4"/>
      <c r="HNV85" s="4"/>
      <c r="HNW85" s="4"/>
      <c r="HNX85" s="4"/>
      <c r="HNY85" s="4"/>
      <c r="HNZ85" s="4"/>
      <c r="HOA85" s="4"/>
      <c r="HOB85" s="4"/>
      <c r="HOC85" s="4"/>
      <c r="HOD85" s="4"/>
      <c r="HOE85" s="4"/>
      <c r="HOF85" s="4"/>
      <c r="HOG85" s="4"/>
      <c r="HOH85" s="4"/>
      <c r="HOI85" s="4"/>
      <c r="HOJ85" s="4"/>
      <c r="HOK85" s="4"/>
      <c r="HOL85" s="4"/>
      <c r="HOM85" s="4"/>
      <c r="HON85" s="4"/>
      <c r="HOO85" s="4"/>
      <c r="HOP85" s="4"/>
      <c r="HOQ85" s="4"/>
      <c r="HOR85" s="4"/>
      <c r="HOS85" s="4"/>
      <c r="HOT85" s="4"/>
      <c r="HOU85" s="4"/>
      <c r="HOV85" s="4"/>
      <c r="HOW85" s="4"/>
      <c r="HOX85" s="4"/>
      <c r="HOY85" s="4"/>
      <c r="HOZ85" s="4"/>
      <c r="HPA85" s="4"/>
      <c r="HPB85" s="4"/>
      <c r="HPC85" s="4"/>
      <c r="HPD85" s="4"/>
      <c r="HPE85" s="4"/>
      <c r="HPF85" s="4"/>
      <c r="HPG85" s="4"/>
      <c r="HPH85" s="4"/>
      <c r="HPI85" s="4"/>
      <c r="HPJ85" s="4"/>
      <c r="HPK85" s="4"/>
      <c r="HPL85" s="4"/>
      <c r="HPM85" s="4"/>
      <c r="HPN85" s="4"/>
      <c r="HPO85" s="4"/>
      <c r="HPP85" s="4"/>
      <c r="HPQ85" s="4"/>
      <c r="HPR85" s="4"/>
      <c r="HPS85" s="4"/>
      <c r="HPT85" s="4"/>
      <c r="HPU85" s="4"/>
      <c r="HPV85" s="4"/>
      <c r="HPW85" s="4"/>
      <c r="HPX85" s="4"/>
      <c r="HPY85" s="4"/>
      <c r="HPZ85" s="4"/>
      <c r="HQA85" s="4"/>
      <c r="HQB85" s="4"/>
      <c r="HQC85" s="4"/>
      <c r="HQD85" s="4"/>
      <c r="HQE85" s="4"/>
      <c r="HQF85" s="4"/>
      <c r="HQG85" s="4"/>
      <c r="HQH85" s="4"/>
      <c r="HQI85" s="4"/>
      <c r="HQJ85" s="4"/>
      <c r="HQK85" s="4"/>
      <c r="HQL85" s="4"/>
      <c r="HQM85" s="4"/>
      <c r="HQN85" s="4"/>
      <c r="HQO85" s="4"/>
      <c r="HQP85" s="4"/>
      <c r="HQQ85" s="4"/>
      <c r="HQR85" s="4"/>
      <c r="HQS85" s="4"/>
      <c r="HQT85" s="4"/>
      <c r="HQU85" s="4"/>
      <c r="HQV85" s="4"/>
      <c r="HQW85" s="4"/>
      <c r="HQX85" s="4"/>
      <c r="HQY85" s="4"/>
      <c r="HQZ85" s="4"/>
      <c r="HRA85" s="4"/>
      <c r="HRB85" s="4"/>
      <c r="HRC85" s="4"/>
      <c r="HRD85" s="4"/>
      <c r="HRE85" s="4"/>
      <c r="HRF85" s="4"/>
      <c r="HRG85" s="4"/>
      <c r="HRH85" s="4"/>
      <c r="HRI85" s="4"/>
      <c r="HRJ85" s="4"/>
      <c r="HRK85" s="4"/>
      <c r="HRL85" s="4"/>
      <c r="HRM85" s="4"/>
      <c r="HRN85" s="4"/>
      <c r="HRO85" s="4"/>
      <c r="HRP85" s="4"/>
      <c r="HRQ85" s="4"/>
      <c r="HRR85" s="4"/>
      <c r="HRS85" s="4"/>
      <c r="HRT85" s="4"/>
      <c r="HRU85" s="4"/>
      <c r="HRV85" s="4"/>
      <c r="HRW85" s="4"/>
      <c r="HRX85" s="4"/>
      <c r="HRY85" s="4"/>
      <c r="HRZ85" s="4"/>
      <c r="HSA85" s="4"/>
      <c r="HSB85" s="4"/>
      <c r="HSC85" s="4"/>
      <c r="HSD85" s="4"/>
      <c r="HSE85" s="4"/>
      <c r="HSF85" s="4"/>
      <c r="HSG85" s="4"/>
      <c r="HSH85" s="4"/>
      <c r="HSI85" s="4"/>
      <c r="HSJ85" s="4"/>
      <c r="HSK85" s="4"/>
      <c r="HSL85" s="4"/>
      <c r="HSM85" s="4"/>
      <c r="HSN85" s="4"/>
      <c r="HSO85" s="4"/>
      <c r="HSP85" s="4"/>
      <c r="HSQ85" s="4"/>
      <c r="HSR85" s="4"/>
      <c r="HSS85" s="4"/>
      <c r="HST85" s="4"/>
      <c r="HSU85" s="4"/>
      <c r="HSV85" s="4"/>
      <c r="HSW85" s="4"/>
      <c r="HSX85" s="4"/>
      <c r="HSY85" s="4"/>
      <c r="HSZ85" s="4"/>
      <c r="HTA85" s="4"/>
      <c r="HTB85" s="4"/>
      <c r="HTC85" s="4"/>
      <c r="HTD85" s="4"/>
      <c r="HTE85" s="4"/>
      <c r="HTF85" s="4"/>
      <c r="HTG85" s="4"/>
      <c r="HTH85" s="4"/>
      <c r="HTI85" s="4"/>
      <c r="HTJ85" s="4"/>
      <c r="HTK85" s="4"/>
      <c r="HTL85" s="4"/>
      <c r="HTM85" s="4"/>
      <c r="HTN85" s="4"/>
      <c r="HTO85" s="4"/>
      <c r="HTP85" s="4"/>
      <c r="HTQ85" s="4"/>
      <c r="HTR85" s="4"/>
      <c r="HTS85" s="4"/>
      <c r="HTT85" s="4"/>
      <c r="HTU85" s="4"/>
      <c r="HTV85" s="4"/>
      <c r="HTW85" s="4"/>
      <c r="HTX85" s="4"/>
      <c r="HTY85" s="4"/>
      <c r="HTZ85" s="4"/>
      <c r="HUA85" s="4"/>
      <c r="HUB85" s="4"/>
      <c r="HUC85" s="4"/>
      <c r="HUD85" s="4"/>
      <c r="HUE85" s="4"/>
      <c r="HUF85" s="4"/>
      <c r="HUG85" s="4"/>
      <c r="HUH85" s="4"/>
      <c r="HUI85" s="4"/>
      <c r="HUJ85" s="4"/>
      <c r="HUK85" s="4"/>
      <c r="HUL85" s="4"/>
      <c r="HUM85" s="4"/>
      <c r="HUN85" s="4"/>
      <c r="HUO85" s="4"/>
      <c r="HUP85" s="4"/>
      <c r="HUQ85" s="4"/>
      <c r="HUR85" s="4"/>
      <c r="HUS85" s="4"/>
      <c r="HUT85" s="4"/>
      <c r="HUU85" s="4"/>
      <c r="HUV85" s="4"/>
      <c r="HUW85" s="4"/>
      <c r="HUX85" s="4"/>
      <c r="HUY85" s="4"/>
      <c r="HUZ85" s="4"/>
      <c r="HVA85" s="4"/>
      <c r="HVB85" s="4"/>
      <c r="HVC85" s="4"/>
      <c r="HVD85" s="4"/>
      <c r="HVE85" s="4"/>
      <c r="HVF85" s="4"/>
      <c r="HVG85" s="4"/>
      <c r="HVH85" s="4"/>
      <c r="HVI85" s="4"/>
      <c r="HVJ85" s="4"/>
      <c r="HVK85" s="4"/>
      <c r="HVL85" s="4"/>
      <c r="HVM85" s="4"/>
      <c r="HVN85" s="4"/>
      <c r="HVO85" s="4"/>
      <c r="HVP85" s="4"/>
      <c r="HVQ85" s="4"/>
      <c r="HVR85" s="4"/>
      <c r="HVS85" s="4"/>
      <c r="HVT85" s="4"/>
      <c r="HVU85" s="4"/>
      <c r="HVV85" s="4"/>
      <c r="HVW85" s="4"/>
      <c r="HVX85" s="4"/>
      <c r="HVY85" s="4"/>
      <c r="HVZ85" s="4"/>
      <c r="HWA85" s="4"/>
      <c r="HWB85" s="4"/>
      <c r="HWC85" s="4"/>
      <c r="HWD85" s="4"/>
      <c r="HWE85" s="4"/>
      <c r="HWF85" s="4"/>
      <c r="HWG85" s="4"/>
      <c r="HWH85" s="4"/>
      <c r="HWI85" s="4"/>
      <c r="HWJ85" s="4"/>
      <c r="HWK85" s="4"/>
      <c r="HWL85" s="4"/>
      <c r="HWM85" s="4"/>
      <c r="HWN85" s="4"/>
      <c r="HWO85" s="4"/>
      <c r="HWP85" s="4"/>
      <c r="HWQ85" s="4"/>
      <c r="HWR85" s="4"/>
      <c r="HWS85" s="4"/>
      <c r="HWT85" s="4"/>
      <c r="HWU85" s="4"/>
      <c r="HWV85" s="4"/>
      <c r="HWW85" s="4"/>
      <c r="HWX85" s="4"/>
      <c r="HWY85" s="4"/>
      <c r="HWZ85" s="4"/>
      <c r="HXA85" s="4"/>
      <c r="HXB85" s="4"/>
      <c r="HXC85" s="4"/>
      <c r="HXD85" s="4"/>
      <c r="HXE85" s="4"/>
      <c r="HXF85" s="4"/>
      <c r="HXG85" s="4"/>
      <c r="HXH85" s="4"/>
      <c r="HXI85" s="4"/>
      <c r="HXJ85" s="4"/>
      <c r="HXK85" s="4"/>
      <c r="HXL85" s="4"/>
      <c r="HXM85" s="4"/>
      <c r="HXN85" s="4"/>
      <c r="HXO85" s="4"/>
      <c r="HXP85" s="4"/>
      <c r="HXQ85" s="4"/>
      <c r="HXR85" s="4"/>
      <c r="HXS85" s="4"/>
      <c r="HXT85" s="4"/>
      <c r="HXU85" s="4"/>
      <c r="HXV85" s="4"/>
      <c r="HXW85" s="4"/>
      <c r="HXX85" s="4"/>
      <c r="HXY85" s="4"/>
      <c r="HXZ85" s="4"/>
      <c r="HYA85" s="4"/>
      <c r="HYB85" s="4"/>
      <c r="HYC85" s="4"/>
      <c r="HYD85" s="4"/>
      <c r="HYE85" s="4"/>
      <c r="HYF85" s="4"/>
      <c r="HYG85" s="4"/>
      <c r="HYH85" s="4"/>
      <c r="HYI85" s="4"/>
      <c r="HYJ85" s="4"/>
      <c r="HYK85" s="4"/>
      <c r="HYL85" s="4"/>
      <c r="HYM85" s="4"/>
      <c r="HYN85" s="4"/>
      <c r="HYO85" s="4"/>
      <c r="HYP85" s="4"/>
      <c r="HYQ85" s="4"/>
      <c r="HYR85" s="4"/>
      <c r="HYS85" s="4"/>
      <c r="HYT85" s="4"/>
      <c r="HYU85" s="4"/>
      <c r="HYV85" s="4"/>
      <c r="HYW85" s="4"/>
      <c r="HYX85" s="4"/>
      <c r="HYY85" s="4"/>
      <c r="HYZ85" s="4"/>
      <c r="HZA85" s="4"/>
      <c r="HZB85" s="4"/>
      <c r="HZC85" s="4"/>
      <c r="HZD85" s="4"/>
      <c r="HZE85" s="4"/>
      <c r="HZF85" s="4"/>
      <c r="HZG85" s="4"/>
      <c r="HZH85" s="4"/>
      <c r="HZI85" s="4"/>
      <c r="HZJ85" s="4"/>
      <c r="HZK85" s="4"/>
      <c r="HZL85" s="4"/>
      <c r="HZM85" s="4"/>
      <c r="HZN85" s="4"/>
      <c r="HZO85" s="4"/>
      <c r="HZP85" s="4"/>
      <c r="HZQ85" s="4"/>
      <c r="HZR85" s="4"/>
      <c r="HZS85" s="4"/>
      <c r="HZT85" s="4"/>
      <c r="HZU85" s="4"/>
      <c r="HZV85" s="4"/>
      <c r="HZW85" s="4"/>
      <c r="HZX85" s="4"/>
      <c r="HZY85" s="4"/>
      <c r="HZZ85" s="4"/>
      <c r="IAA85" s="4"/>
      <c r="IAB85" s="4"/>
      <c r="IAC85" s="4"/>
      <c r="IAD85" s="4"/>
      <c r="IAE85" s="4"/>
      <c r="IAF85" s="4"/>
      <c r="IAG85" s="4"/>
      <c r="IAH85" s="4"/>
      <c r="IAI85" s="4"/>
      <c r="IAJ85" s="4"/>
      <c r="IAK85" s="4"/>
      <c r="IAL85" s="4"/>
      <c r="IAM85" s="4"/>
      <c r="IAN85" s="4"/>
      <c r="IAO85" s="4"/>
      <c r="IAP85" s="4"/>
      <c r="IAQ85" s="4"/>
      <c r="IAR85" s="4"/>
      <c r="IAS85" s="4"/>
      <c r="IAT85" s="4"/>
      <c r="IAU85" s="4"/>
      <c r="IAV85" s="4"/>
      <c r="IAW85" s="4"/>
      <c r="IAX85" s="4"/>
      <c r="IAY85" s="4"/>
      <c r="IAZ85" s="4"/>
      <c r="IBA85" s="4"/>
      <c r="IBB85" s="4"/>
      <c r="IBC85" s="4"/>
      <c r="IBD85" s="4"/>
      <c r="IBE85" s="4"/>
      <c r="IBF85" s="4"/>
      <c r="IBG85" s="4"/>
      <c r="IBH85" s="4"/>
      <c r="IBI85" s="4"/>
      <c r="IBJ85" s="4"/>
      <c r="IBK85" s="4"/>
      <c r="IBL85" s="4"/>
      <c r="IBM85" s="4"/>
      <c r="IBN85" s="4"/>
      <c r="IBO85" s="4"/>
      <c r="IBP85" s="4"/>
      <c r="IBQ85" s="4"/>
      <c r="IBR85" s="4"/>
      <c r="IBS85" s="4"/>
      <c r="IBT85" s="4"/>
      <c r="IBU85" s="4"/>
      <c r="IBV85" s="4"/>
      <c r="IBW85" s="4"/>
      <c r="IBX85" s="4"/>
      <c r="IBY85" s="4"/>
      <c r="IBZ85" s="4"/>
      <c r="ICA85" s="4"/>
      <c r="ICB85" s="4"/>
      <c r="ICC85" s="4"/>
      <c r="ICD85" s="4"/>
      <c r="ICE85" s="4"/>
      <c r="ICF85" s="4"/>
      <c r="ICG85" s="4"/>
      <c r="ICH85" s="4"/>
      <c r="ICI85" s="4"/>
      <c r="ICJ85" s="4"/>
      <c r="ICK85" s="4"/>
      <c r="ICL85" s="4"/>
      <c r="ICM85" s="4"/>
      <c r="ICN85" s="4"/>
      <c r="ICO85" s="4"/>
      <c r="ICP85" s="4"/>
      <c r="ICQ85" s="4"/>
      <c r="ICR85" s="4"/>
      <c r="ICS85" s="4"/>
      <c r="ICT85" s="4"/>
      <c r="ICU85" s="4"/>
      <c r="ICV85" s="4"/>
      <c r="ICW85" s="4"/>
      <c r="ICX85" s="4"/>
      <c r="ICY85" s="4"/>
      <c r="ICZ85" s="4"/>
      <c r="IDA85" s="4"/>
      <c r="IDB85" s="4"/>
      <c r="IDC85" s="4"/>
      <c r="IDD85" s="4"/>
      <c r="IDE85" s="4"/>
      <c r="IDF85" s="4"/>
      <c r="IDG85" s="4"/>
      <c r="IDH85" s="4"/>
      <c r="IDI85" s="4"/>
      <c r="IDJ85" s="4"/>
      <c r="IDK85" s="4"/>
      <c r="IDL85" s="4"/>
      <c r="IDM85" s="4"/>
      <c r="IDN85" s="4"/>
      <c r="IDO85" s="4"/>
      <c r="IDP85" s="4"/>
      <c r="IDQ85" s="4"/>
      <c r="IDR85" s="4"/>
      <c r="IDS85" s="4"/>
      <c r="IDT85" s="4"/>
      <c r="IDU85" s="4"/>
      <c r="IDV85" s="4"/>
      <c r="IDW85" s="4"/>
      <c r="IDX85" s="4"/>
      <c r="IDY85" s="4"/>
      <c r="IDZ85" s="4"/>
      <c r="IEA85" s="4"/>
      <c r="IEB85" s="4"/>
      <c r="IEC85" s="4"/>
      <c r="IED85" s="4"/>
      <c r="IEE85" s="4"/>
      <c r="IEF85" s="4"/>
      <c r="IEG85" s="4"/>
      <c r="IEH85" s="4"/>
      <c r="IEI85" s="4"/>
      <c r="IEJ85" s="4"/>
      <c r="IEK85" s="4"/>
      <c r="IEL85" s="4"/>
      <c r="IEM85" s="4"/>
      <c r="IEN85" s="4"/>
      <c r="IEO85" s="4"/>
      <c r="IEP85" s="4"/>
      <c r="IEQ85" s="4"/>
      <c r="IER85" s="4"/>
      <c r="IES85" s="4"/>
      <c r="IET85" s="4"/>
      <c r="IEU85" s="4"/>
      <c r="IEV85" s="4"/>
      <c r="IEW85" s="4"/>
      <c r="IEX85" s="4"/>
      <c r="IEY85" s="4"/>
      <c r="IEZ85" s="4"/>
      <c r="IFA85" s="4"/>
      <c r="IFB85" s="4"/>
      <c r="IFC85" s="4"/>
      <c r="IFD85" s="4"/>
      <c r="IFE85" s="4"/>
      <c r="IFF85" s="4"/>
      <c r="IFG85" s="4"/>
      <c r="IFH85" s="4"/>
      <c r="IFI85" s="4"/>
      <c r="IFJ85" s="4"/>
      <c r="IFK85" s="4"/>
      <c r="IFL85" s="4"/>
      <c r="IFM85" s="4"/>
      <c r="IFN85" s="4"/>
      <c r="IFO85" s="4"/>
      <c r="IFP85" s="4"/>
      <c r="IFQ85" s="4"/>
      <c r="IFR85" s="4"/>
      <c r="IFS85" s="4"/>
      <c r="IFT85" s="4"/>
      <c r="IFU85" s="4"/>
      <c r="IFV85" s="4"/>
      <c r="IFW85" s="4"/>
      <c r="IFX85" s="4"/>
      <c r="IFY85" s="4"/>
      <c r="IFZ85" s="4"/>
      <c r="IGA85" s="4"/>
      <c r="IGB85" s="4"/>
      <c r="IGC85" s="4"/>
      <c r="IGD85" s="4"/>
      <c r="IGE85" s="4"/>
      <c r="IGF85" s="4"/>
      <c r="IGG85" s="4"/>
      <c r="IGH85" s="4"/>
      <c r="IGI85" s="4"/>
      <c r="IGJ85" s="4"/>
      <c r="IGK85" s="4"/>
      <c r="IGL85" s="4"/>
      <c r="IGM85" s="4"/>
      <c r="IGN85" s="4"/>
      <c r="IGO85" s="4"/>
      <c r="IGP85" s="4"/>
      <c r="IGQ85" s="4"/>
      <c r="IGR85" s="4"/>
      <c r="IGS85" s="4"/>
      <c r="IGT85" s="4"/>
      <c r="IGU85" s="4"/>
      <c r="IGV85" s="4"/>
      <c r="IGW85" s="4"/>
      <c r="IGX85" s="4"/>
      <c r="IGY85" s="4"/>
      <c r="IGZ85" s="4"/>
      <c r="IHA85" s="4"/>
      <c r="IHB85" s="4"/>
      <c r="IHC85" s="4"/>
      <c r="IHD85" s="4"/>
      <c r="IHE85" s="4"/>
      <c r="IHF85" s="4"/>
      <c r="IHG85" s="4"/>
      <c r="IHH85" s="4"/>
      <c r="IHI85" s="4"/>
      <c r="IHJ85" s="4"/>
      <c r="IHK85" s="4"/>
      <c r="IHL85" s="4"/>
      <c r="IHM85" s="4"/>
      <c r="IHN85" s="4"/>
      <c r="IHO85" s="4"/>
      <c r="IHP85" s="4"/>
      <c r="IHQ85" s="4"/>
      <c r="IHR85" s="4"/>
      <c r="IHS85" s="4"/>
      <c r="IHT85" s="4"/>
      <c r="IHU85" s="4"/>
      <c r="IHV85" s="4"/>
      <c r="IHW85" s="4"/>
      <c r="IHX85" s="4"/>
      <c r="IHY85" s="4"/>
      <c r="IHZ85" s="4"/>
      <c r="IIA85" s="4"/>
      <c r="IIB85" s="4"/>
      <c r="IIC85" s="4"/>
      <c r="IID85" s="4"/>
      <c r="IIE85" s="4"/>
      <c r="IIF85" s="4"/>
      <c r="IIG85" s="4"/>
      <c r="IIH85" s="4"/>
      <c r="III85" s="4"/>
      <c r="IIJ85" s="4"/>
      <c r="IIK85" s="4"/>
      <c r="IIL85" s="4"/>
      <c r="IIM85" s="4"/>
      <c r="IIN85" s="4"/>
      <c r="IIO85" s="4"/>
      <c r="IIP85" s="4"/>
      <c r="IIQ85" s="4"/>
      <c r="IIR85" s="4"/>
      <c r="IIS85" s="4"/>
      <c r="IIT85" s="4"/>
      <c r="IIU85" s="4"/>
      <c r="IIV85" s="4"/>
      <c r="IIW85" s="4"/>
      <c r="IIX85" s="4"/>
      <c r="IIY85" s="4"/>
      <c r="IIZ85" s="4"/>
      <c r="IJA85" s="4"/>
      <c r="IJB85" s="4"/>
      <c r="IJC85" s="4"/>
      <c r="IJD85" s="4"/>
      <c r="IJE85" s="4"/>
      <c r="IJF85" s="4"/>
      <c r="IJG85" s="4"/>
      <c r="IJH85" s="4"/>
      <c r="IJI85" s="4"/>
      <c r="IJJ85" s="4"/>
      <c r="IJK85" s="4"/>
      <c r="IJL85" s="4"/>
      <c r="IJM85" s="4"/>
      <c r="IJN85" s="4"/>
      <c r="IJO85" s="4"/>
      <c r="IJP85" s="4"/>
      <c r="IJQ85" s="4"/>
      <c r="IJR85" s="4"/>
      <c r="IJS85" s="4"/>
      <c r="IJT85" s="4"/>
      <c r="IJU85" s="4"/>
      <c r="IJV85" s="4"/>
      <c r="IJW85" s="4"/>
      <c r="IJX85" s="4"/>
      <c r="IJY85" s="4"/>
      <c r="IJZ85" s="4"/>
      <c r="IKA85" s="4"/>
      <c r="IKB85" s="4"/>
      <c r="IKC85" s="4"/>
      <c r="IKD85" s="4"/>
      <c r="IKE85" s="4"/>
      <c r="IKF85" s="4"/>
      <c r="IKG85" s="4"/>
      <c r="IKH85" s="4"/>
      <c r="IKI85" s="4"/>
      <c r="IKJ85" s="4"/>
      <c r="IKK85" s="4"/>
      <c r="IKL85" s="4"/>
      <c r="IKM85" s="4"/>
      <c r="IKN85" s="4"/>
      <c r="IKO85" s="4"/>
      <c r="IKP85" s="4"/>
      <c r="IKQ85" s="4"/>
      <c r="IKR85" s="4"/>
      <c r="IKS85" s="4"/>
      <c r="IKT85" s="4"/>
      <c r="IKU85" s="4"/>
      <c r="IKV85" s="4"/>
      <c r="IKW85" s="4"/>
      <c r="IKX85" s="4"/>
      <c r="IKY85" s="4"/>
      <c r="IKZ85" s="4"/>
      <c r="ILA85" s="4"/>
      <c r="ILB85" s="4"/>
      <c r="ILC85" s="4"/>
      <c r="ILD85" s="4"/>
      <c r="ILE85" s="4"/>
      <c r="ILF85" s="4"/>
      <c r="ILG85" s="4"/>
      <c r="ILH85" s="4"/>
      <c r="ILI85" s="4"/>
      <c r="ILJ85" s="4"/>
      <c r="ILK85" s="4"/>
      <c r="ILL85" s="4"/>
      <c r="ILM85" s="4"/>
      <c r="ILN85" s="4"/>
      <c r="ILO85" s="4"/>
      <c r="ILP85" s="4"/>
      <c r="ILQ85" s="4"/>
      <c r="ILR85" s="4"/>
      <c r="ILS85" s="4"/>
      <c r="ILT85" s="4"/>
      <c r="ILU85" s="4"/>
      <c r="ILV85" s="4"/>
      <c r="ILW85" s="4"/>
      <c r="ILX85" s="4"/>
      <c r="ILY85" s="4"/>
      <c r="ILZ85" s="4"/>
      <c r="IMA85" s="4"/>
      <c r="IMB85" s="4"/>
      <c r="IMC85" s="4"/>
      <c r="IMD85" s="4"/>
      <c r="IME85" s="4"/>
      <c r="IMF85" s="4"/>
      <c r="IMG85" s="4"/>
      <c r="IMH85" s="4"/>
      <c r="IMI85" s="4"/>
      <c r="IMJ85" s="4"/>
      <c r="IMK85" s="4"/>
      <c r="IML85" s="4"/>
      <c r="IMM85" s="4"/>
      <c r="IMN85" s="4"/>
      <c r="IMO85" s="4"/>
      <c r="IMP85" s="4"/>
      <c r="IMQ85" s="4"/>
      <c r="IMR85" s="4"/>
      <c r="IMS85" s="4"/>
      <c r="IMT85" s="4"/>
      <c r="IMU85" s="4"/>
      <c r="IMV85" s="4"/>
      <c r="IMW85" s="4"/>
      <c r="IMX85" s="4"/>
      <c r="IMY85" s="4"/>
      <c r="IMZ85" s="4"/>
      <c r="INA85" s="4"/>
      <c r="INB85" s="4"/>
      <c r="INC85" s="4"/>
      <c r="IND85" s="4"/>
      <c r="INE85" s="4"/>
      <c r="INF85" s="4"/>
      <c r="ING85" s="4"/>
      <c r="INH85" s="4"/>
      <c r="INI85" s="4"/>
      <c r="INJ85" s="4"/>
      <c r="INK85" s="4"/>
      <c r="INL85" s="4"/>
      <c r="INM85" s="4"/>
      <c r="INN85" s="4"/>
      <c r="INO85" s="4"/>
      <c r="INP85" s="4"/>
      <c r="INQ85" s="4"/>
      <c r="INR85" s="4"/>
      <c r="INS85" s="4"/>
      <c r="INT85" s="4"/>
      <c r="INU85" s="4"/>
      <c r="INV85" s="4"/>
      <c r="INW85" s="4"/>
      <c r="INX85" s="4"/>
      <c r="INY85" s="4"/>
      <c r="INZ85" s="4"/>
      <c r="IOA85" s="4"/>
      <c r="IOB85" s="4"/>
      <c r="IOC85" s="4"/>
      <c r="IOD85" s="4"/>
      <c r="IOE85" s="4"/>
      <c r="IOF85" s="4"/>
      <c r="IOG85" s="4"/>
      <c r="IOH85" s="4"/>
      <c r="IOI85" s="4"/>
      <c r="IOJ85" s="4"/>
      <c r="IOK85" s="4"/>
      <c r="IOL85" s="4"/>
      <c r="IOM85" s="4"/>
      <c r="ION85" s="4"/>
      <c r="IOO85" s="4"/>
      <c r="IOP85" s="4"/>
      <c r="IOQ85" s="4"/>
      <c r="IOR85" s="4"/>
      <c r="IOS85" s="4"/>
      <c r="IOT85" s="4"/>
      <c r="IOU85" s="4"/>
      <c r="IOV85" s="4"/>
      <c r="IOW85" s="4"/>
      <c r="IOX85" s="4"/>
      <c r="IOY85" s="4"/>
      <c r="IOZ85" s="4"/>
      <c r="IPA85" s="4"/>
      <c r="IPB85" s="4"/>
      <c r="IPC85" s="4"/>
      <c r="IPD85" s="4"/>
      <c r="IPE85" s="4"/>
      <c r="IPF85" s="4"/>
      <c r="IPG85" s="4"/>
      <c r="IPH85" s="4"/>
      <c r="IPI85" s="4"/>
      <c r="IPJ85" s="4"/>
      <c r="IPK85" s="4"/>
      <c r="IPL85" s="4"/>
      <c r="IPM85" s="4"/>
      <c r="IPN85" s="4"/>
      <c r="IPO85" s="4"/>
      <c r="IPP85" s="4"/>
      <c r="IPQ85" s="4"/>
      <c r="IPR85" s="4"/>
      <c r="IPS85" s="4"/>
      <c r="IPT85" s="4"/>
      <c r="IPU85" s="4"/>
      <c r="IPV85" s="4"/>
      <c r="IPW85" s="4"/>
      <c r="IPX85" s="4"/>
      <c r="IPY85" s="4"/>
      <c r="IPZ85" s="4"/>
      <c r="IQA85" s="4"/>
      <c r="IQB85" s="4"/>
      <c r="IQC85" s="4"/>
      <c r="IQD85" s="4"/>
      <c r="IQE85" s="4"/>
      <c r="IQF85" s="4"/>
      <c r="IQG85" s="4"/>
      <c r="IQH85" s="4"/>
      <c r="IQI85" s="4"/>
      <c r="IQJ85" s="4"/>
      <c r="IQK85" s="4"/>
      <c r="IQL85" s="4"/>
      <c r="IQM85" s="4"/>
      <c r="IQN85" s="4"/>
      <c r="IQO85" s="4"/>
      <c r="IQP85" s="4"/>
      <c r="IQQ85" s="4"/>
      <c r="IQR85" s="4"/>
      <c r="IQS85" s="4"/>
      <c r="IQT85" s="4"/>
      <c r="IQU85" s="4"/>
      <c r="IQV85" s="4"/>
      <c r="IQW85" s="4"/>
      <c r="IQX85" s="4"/>
      <c r="IQY85" s="4"/>
      <c r="IQZ85" s="4"/>
      <c r="IRA85" s="4"/>
      <c r="IRB85" s="4"/>
      <c r="IRC85" s="4"/>
      <c r="IRD85" s="4"/>
      <c r="IRE85" s="4"/>
      <c r="IRF85" s="4"/>
      <c r="IRG85" s="4"/>
      <c r="IRH85" s="4"/>
      <c r="IRI85" s="4"/>
      <c r="IRJ85" s="4"/>
      <c r="IRK85" s="4"/>
      <c r="IRL85" s="4"/>
      <c r="IRM85" s="4"/>
      <c r="IRN85" s="4"/>
      <c r="IRO85" s="4"/>
      <c r="IRP85" s="4"/>
      <c r="IRQ85" s="4"/>
      <c r="IRR85" s="4"/>
      <c r="IRS85" s="4"/>
      <c r="IRT85" s="4"/>
      <c r="IRU85" s="4"/>
      <c r="IRV85" s="4"/>
      <c r="IRW85" s="4"/>
      <c r="IRX85" s="4"/>
      <c r="IRY85" s="4"/>
      <c r="IRZ85" s="4"/>
      <c r="ISA85" s="4"/>
      <c r="ISB85" s="4"/>
      <c r="ISC85" s="4"/>
      <c r="ISD85" s="4"/>
      <c r="ISE85" s="4"/>
      <c r="ISF85" s="4"/>
      <c r="ISG85" s="4"/>
      <c r="ISH85" s="4"/>
      <c r="ISI85" s="4"/>
      <c r="ISJ85" s="4"/>
      <c r="ISK85" s="4"/>
      <c r="ISL85" s="4"/>
      <c r="ISM85" s="4"/>
      <c r="ISN85" s="4"/>
      <c r="ISO85" s="4"/>
      <c r="ISP85" s="4"/>
      <c r="ISQ85" s="4"/>
      <c r="ISR85" s="4"/>
      <c r="ISS85" s="4"/>
      <c r="IST85" s="4"/>
      <c r="ISU85" s="4"/>
      <c r="ISV85" s="4"/>
      <c r="ISW85" s="4"/>
      <c r="ISX85" s="4"/>
      <c r="ISY85" s="4"/>
      <c r="ISZ85" s="4"/>
      <c r="ITA85" s="4"/>
      <c r="ITB85" s="4"/>
      <c r="ITC85" s="4"/>
      <c r="ITD85" s="4"/>
      <c r="ITE85" s="4"/>
      <c r="ITF85" s="4"/>
      <c r="ITG85" s="4"/>
      <c r="ITH85" s="4"/>
      <c r="ITI85" s="4"/>
      <c r="ITJ85" s="4"/>
      <c r="ITK85" s="4"/>
      <c r="ITL85" s="4"/>
      <c r="ITM85" s="4"/>
      <c r="ITN85" s="4"/>
      <c r="ITO85" s="4"/>
      <c r="ITP85" s="4"/>
      <c r="ITQ85" s="4"/>
      <c r="ITR85" s="4"/>
      <c r="ITS85" s="4"/>
      <c r="ITT85" s="4"/>
      <c r="ITU85" s="4"/>
      <c r="ITV85" s="4"/>
      <c r="ITW85" s="4"/>
      <c r="ITX85" s="4"/>
      <c r="ITY85" s="4"/>
      <c r="ITZ85" s="4"/>
      <c r="IUA85" s="4"/>
      <c r="IUB85" s="4"/>
      <c r="IUC85" s="4"/>
      <c r="IUD85" s="4"/>
      <c r="IUE85" s="4"/>
      <c r="IUF85" s="4"/>
      <c r="IUG85" s="4"/>
      <c r="IUH85" s="4"/>
      <c r="IUI85" s="4"/>
      <c r="IUJ85" s="4"/>
      <c r="IUK85" s="4"/>
      <c r="IUL85" s="4"/>
      <c r="IUM85" s="4"/>
      <c r="IUN85" s="4"/>
      <c r="IUO85" s="4"/>
      <c r="IUP85" s="4"/>
      <c r="IUQ85" s="4"/>
      <c r="IUR85" s="4"/>
      <c r="IUS85" s="4"/>
      <c r="IUT85" s="4"/>
      <c r="IUU85" s="4"/>
      <c r="IUV85" s="4"/>
      <c r="IUW85" s="4"/>
      <c r="IUX85" s="4"/>
      <c r="IUY85" s="4"/>
      <c r="IUZ85" s="4"/>
      <c r="IVA85" s="4"/>
      <c r="IVB85" s="4"/>
      <c r="IVC85" s="4"/>
      <c r="IVD85" s="4"/>
      <c r="IVE85" s="4"/>
      <c r="IVF85" s="4"/>
      <c r="IVG85" s="4"/>
      <c r="IVH85" s="4"/>
      <c r="IVI85" s="4"/>
      <c r="IVJ85" s="4"/>
      <c r="IVK85" s="4"/>
      <c r="IVL85" s="4"/>
      <c r="IVM85" s="4"/>
      <c r="IVN85" s="4"/>
      <c r="IVO85" s="4"/>
      <c r="IVP85" s="4"/>
      <c r="IVQ85" s="4"/>
      <c r="IVR85" s="4"/>
      <c r="IVS85" s="4"/>
      <c r="IVT85" s="4"/>
      <c r="IVU85" s="4"/>
      <c r="IVV85" s="4"/>
      <c r="IVW85" s="4"/>
      <c r="IVX85" s="4"/>
      <c r="IVY85" s="4"/>
      <c r="IVZ85" s="4"/>
      <c r="IWA85" s="4"/>
      <c r="IWB85" s="4"/>
      <c r="IWC85" s="4"/>
      <c r="IWD85" s="4"/>
      <c r="IWE85" s="4"/>
      <c r="IWF85" s="4"/>
      <c r="IWG85" s="4"/>
      <c r="IWH85" s="4"/>
      <c r="IWI85" s="4"/>
      <c r="IWJ85" s="4"/>
      <c r="IWK85" s="4"/>
      <c r="IWL85" s="4"/>
      <c r="IWM85" s="4"/>
      <c r="IWN85" s="4"/>
      <c r="IWO85" s="4"/>
      <c r="IWP85" s="4"/>
      <c r="IWQ85" s="4"/>
      <c r="IWR85" s="4"/>
      <c r="IWS85" s="4"/>
      <c r="IWT85" s="4"/>
      <c r="IWU85" s="4"/>
      <c r="IWV85" s="4"/>
      <c r="IWW85" s="4"/>
      <c r="IWX85" s="4"/>
      <c r="IWY85" s="4"/>
      <c r="IWZ85" s="4"/>
      <c r="IXA85" s="4"/>
      <c r="IXB85" s="4"/>
      <c r="IXC85" s="4"/>
      <c r="IXD85" s="4"/>
      <c r="IXE85" s="4"/>
      <c r="IXF85" s="4"/>
      <c r="IXG85" s="4"/>
      <c r="IXH85" s="4"/>
      <c r="IXI85" s="4"/>
      <c r="IXJ85" s="4"/>
      <c r="IXK85" s="4"/>
      <c r="IXL85" s="4"/>
      <c r="IXM85" s="4"/>
      <c r="IXN85" s="4"/>
      <c r="IXO85" s="4"/>
      <c r="IXP85" s="4"/>
      <c r="IXQ85" s="4"/>
      <c r="IXR85" s="4"/>
      <c r="IXS85" s="4"/>
      <c r="IXT85" s="4"/>
      <c r="IXU85" s="4"/>
      <c r="IXV85" s="4"/>
      <c r="IXW85" s="4"/>
      <c r="IXX85" s="4"/>
      <c r="IXY85" s="4"/>
      <c r="IXZ85" s="4"/>
      <c r="IYA85" s="4"/>
      <c r="IYB85" s="4"/>
      <c r="IYC85" s="4"/>
      <c r="IYD85" s="4"/>
      <c r="IYE85" s="4"/>
      <c r="IYF85" s="4"/>
      <c r="IYG85" s="4"/>
      <c r="IYH85" s="4"/>
      <c r="IYI85" s="4"/>
      <c r="IYJ85" s="4"/>
      <c r="IYK85" s="4"/>
      <c r="IYL85" s="4"/>
      <c r="IYM85" s="4"/>
      <c r="IYN85" s="4"/>
      <c r="IYO85" s="4"/>
      <c r="IYP85" s="4"/>
      <c r="IYQ85" s="4"/>
      <c r="IYR85" s="4"/>
      <c r="IYS85" s="4"/>
      <c r="IYT85" s="4"/>
      <c r="IYU85" s="4"/>
      <c r="IYV85" s="4"/>
      <c r="IYW85" s="4"/>
      <c r="IYX85" s="4"/>
      <c r="IYY85" s="4"/>
      <c r="IYZ85" s="4"/>
      <c r="IZA85" s="4"/>
      <c r="IZB85" s="4"/>
      <c r="IZC85" s="4"/>
      <c r="IZD85" s="4"/>
      <c r="IZE85" s="4"/>
      <c r="IZF85" s="4"/>
      <c r="IZG85" s="4"/>
      <c r="IZH85" s="4"/>
      <c r="IZI85" s="4"/>
      <c r="IZJ85" s="4"/>
      <c r="IZK85" s="4"/>
      <c r="IZL85" s="4"/>
      <c r="IZM85" s="4"/>
      <c r="IZN85" s="4"/>
      <c r="IZO85" s="4"/>
      <c r="IZP85" s="4"/>
      <c r="IZQ85" s="4"/>
      <c r="IZR85" s="4"/>
      <c r="IZS85" s="4"/>
      <c r="IZT85" s="4"/>
      <c r="IZU85" s="4"/>
      <c r="IZV85" s="4"/>
      <c r="IZW85" s="4"/>
      <c r="IZX85" s="4"/>
      <c r="IZY85" s="4"/>
      <c r="IZZ85" s="4"/>
      <c r="JAA85" s="4"/>
      <c r="JAB85" s="4"/>
      <c r="JAC85" s="4"/>
      <c r="JAD85" s="4"/>
      <c r="JAE85" s="4"/>
      <c r="JAF85" s="4"/>
      <c r="JAG85" s="4"/>
      <c r="JAH85" s="4"/>
      <c r="JAI85" s="4"/>
      <c r="JAJ85" s="4"/>
      <c r="JAK85" s="4"/>
      <c r="JAL85" s="4"/>
      <c r="JAM85" s="4"/>
      <c r="JAN85" s="4"/>
      <c r="JAO85" s="4"/>
      <c r="JAP85" s="4"/>
      <c r="JAQ85" s="4"/>
      <c r="JAR85" s="4"/>
      <c r="JAS85" s="4"/>
      <c r="JAT85" s="4"/>
      <c r="JAU85" s="4"/>
      <c r="JAV85" s="4"/>
      <c r="JAW85" s="4"/>
      <c r="JAX85" s="4"/>
      <c r="JAY85" s="4"/>
      <c r="JAZ85" s="4"/>
      <c r="JBA85" s="4"/>
      <c r="JBB85" s="4"/>
      <c r="JBC85" s="4"/>
      <c r="JBD85" s="4"/>
      <c r="JBE85" s="4"/>
      <c r="JBF85" s="4"/>
      <c r="JBG85" s="4"/>
      <c r="JBH85" s="4"/>
      <c r="JBI85" s="4"/>
      <c r="JBJ85" s="4"/>
      <c r="JBK85" s="4"/>
      <c r="JBL85" s="4"/>
      <c r="JBM85" s="4"/>
      <c r="JBN85" s="4"/>
      <c r="JBO85" s="4"/>
      <c r="JBP85" s="4"/>
      <c r="JBQ85" s="4"/>
      <c r="JBR85" s="4"/>
      <c r="JBS85" s="4"/>
      <c r="JBT85" s="4"/>
      <c r="JBU85" s="4"/>
      <c r="JBV85" s="4"/>
      <c r="JBW85" s="4"/>
      <c r="JBX85" s="4"/>
      <c r="JBY85" s="4"/>
      <c r="JBZ85" s="4"/>
      <c r="JCA85" s="4"/>
      <c r="JCB85" s="4"/>
      <c r="JCC85" s="4"/>
      <c r="JCD85" s="4"/>
      <c r="JCE85" s="4"/>
      <c r="JCF85" s="4"/>
      <c r="JCG85" s="4"/>
      <c r="JCH85" s="4"/>
      <c r="JCI85" s="4"/>
      <c r="JCJ85" s="4"/>
      <c r="JCK85" s="4"/>
      <c r="JCL85" s="4"/>
      <c r="JCM85" s="4"/>
      <c r="JCN85" s="4"/>
      <c r="JCO85" s="4"/>
      <c r="JCP85" s="4"/>
      <c r="JCQ85" s="4"/>
      <c r="JCR85" s="4"/>
      <c r="JCS85" s="4"/>
      <c r="JCT85" s="4"/>
      <c r="JCU85" s="4"/>
      <c r="JCV85" s="4"/>
      <c r="JCW85" s="4"/>
      <c r="JCX85" s="4"/>
      <c r="JCY85" s="4"/>
      <c r="JCZ85" s="4"/>
      <c r="JDA85" s="4"/>
      <c r="JDB85" s="4"/>
      <c r="JDC85" s="4"/>
      <c r="JDD85" s="4"/>
      <c r="JDE85" s="4"/>
      <c r="JDF85" s="4"/>
      <c r="JDG85" s="4"/>
      <c r="JDH85" s="4"/>
      <c r="JDI85" s="4"/>
      <c r="JDJ85" s="4"/>
      <c r="JDK85" s="4"/>
      <c r="JDL85" s="4"/>
      <c r="JDM85" s="4"/>
      <c r="JDN85" s="4"/>
      <c r="JDO85" s="4"/>
      <c r="JDP85" s="4"/>
      <c r="JDQ85" s="4"/>
      <c r="JDR85" s="4"/>
      <c r="JDS85" s="4"/>
      <c r="JDT85" s="4"/>
      <c r="JDU85" s="4"/>
      <c r="JDV85" s="4"/>
      <c r="JDW85" s="4"/>
      <c r="JDX85" s="4"/>
      <c r="JDY85" s="4"/>
      <c r="JDZ85" s="4"/>
      <c r="JEA85" s="4"/>
      <c r="JEB85" s="4"/>
      <c r="JEC85" s="4"/>
      <c r="JED85" s="4"/>
      <c r="JEE85" s="4"/>
      <c r="JEF85" s="4"/>
      <c r="JEG85" s="4"/>
      <c r="JEH85" s="4"/>
      <c r="JEI85" s="4"/>
      <c r="JEJ85" s="4"/>
      <c r="JEK85" s="4"/>
      <c r="JEL85" s="4"/>
      <c r="JEM85" s="4"/>
      <c r="JEN85" s="4"/>
      <c r="JEO85" s="4"/>
      <c r="JEP85" s="4"/>
      <c r="JEQ85" s="4"/>
      <c r="JER85" s="4"/>
      <c r="JES85" s="4"/>
      <c r="JET85" s="4"/>
      <c r="JEU85" s="4"/>
      <c r="JEV85" s="4"/>
      <c r="JEW85" s="4"/>
      <c r="JEX85" s="4"/>
      <c r="JEY85" s="4"/>
      <c r="JEZ85" s="4"/>
      <c r="JFA85" s="4"/>
      <c r="JFB85" s="4"/>
      <c r="JFC85" s="4"/>
      <c r="JFD85" s="4"/>
      <c r="JFE85" s="4"/>
      <c r="JFF85" s="4"/>
      <c r="JFG85" s="4"/>
      <c r="JFH85" s="4"/>
      <c r="JFI85" s="4"/>
      <c r="JFJ85" s="4"/>
      <c r="JFK85" s="4"/>
      <c r="JFL85" s="4"/>
      <c r="JFM85" s="4"/>
      <c r="JFN85" s="4"/>
      <c r="JFO85" s="4"/>
      <c r="JFP85" s="4"/>
      <c r="JFQ85" s="4"/>
      <c r="JFR85" s="4"/>
      <c r="JFS85" s="4"/>
      <c r="JFT85" s="4"/>
      <c r="JFU85" s="4"/>
      <c r="JFV85" s="4"/>
      <c r="JFW85" s="4"/>
      <c r="JFX85" s="4"/>
      <c r="JFY85" s="4"/>
      <c r="JFZ85" s="4"/>
      <c r="JGA85" s="4"/>
      <c r="JGB85" s="4"/>
      <c r="JGC85" s="4"/>
      <c r="JGD85" s="4"/>
      <c r="JGE85" s="4"/>
      <c r="JGF85" s="4"/>
      <c r="JGG85" s="4"/>
      <c r="JGH85" s="4"/>
      <c r="JGI85" s="4"/>
      <c r="JGJ85" s="4"/>
      <c r="JGK85" s="4"/>
      <c r="JGL85" s="4"/>
      <c r="JGM85" s="4"/>
      <c r="JGN85" s="4"/>
      <c r="JGO85" s="4"/>
      <c r="JGP85" s="4"/>
      <c r="JGQ85" s="4"/>
      <c r="JGR85" s="4"/>
      <c r="JGS85" s="4"/>
      <c r="JGT85" s="4"/>
      <c r="JGU85" s="4"/>
      <c r="JGV85" s="4"/>
      <c r="JGW85" s="4"/>
      <c r="JGX85" s="4"/>
      <c r="JGY85" s="4"/>
      <c r="JGZ85" s="4"/>
      <c r="JHA85" s="4"/>
      <c r="JHB85" s="4"/>
      <c r="JHC85" s="4"/>
      <c r="JHD85" s="4"/>
      <c r="JHE85" s="4"/>
      <c r="JHF85" s="4"/>
      <c r="JHG85" s="4"/>
      <c r="JHH85" s="4"/>
      <c r="JHI85" s="4"/>
      <c r="JHJ85" s="4"/>
      <c r="JHK85" s="4"/>
      <c r="JHL85" s="4"/>
      <c r="JHM85" s="4"/>
      <c r="JHN85" s="4"/>
      <c r="JHO85" s="4"/>
      <c r="JHP85" s="4"/>
      <c r="JHQ85" s="4"/>
      <c r="JHR85" s="4"/>
      <c r="JHS85" s="4"/>
      <c r="JHT85" s="4"/>
      <c r="JHU85" s="4"/>
      <c r="JHV85" s="4"/>
      <c r="JHW85" s="4"/>
      <c r="JHX85" s="4"/>
      <c r="JHY85" s="4"/>
      <c r="JHZ85" s="4"/>
      <c r="JIA85" s="4"/>
      <c r="JIB85" s="4"/>
      <c r="JIC85" s="4"/>
      <c r="JID85" s="4"/>
      <c r="JIE85" s="4"/>
      <c r="JIF85" s="4"/>
      <c r="JIG85" s="4"/>
      <c r="JIH85" s="4"/>
      <c r="JII85" s="4"/>
      <c r="JIJ85" s="4"/>
      <c r="JIK85" s="4"/>
      <c r="JIL85" s="4"/>
      <c r="JIM85" s="4"/>
      <c r="JIN85" s="4"/>
      <c r="JIO85" s="4"/>
      <c r="JIP85" s="4"/>
      <c r="JIQ85" s="4"/>
      <c r="JIR85" s="4"/>
      <c r="JIS85" s="4"/>
      <c r="JIT85" s="4"/>
      <c r="JIU85" s="4"/>
      <c r="JIV85" s="4"/>
      <c r="JIW85" s="4"/>
      <c r="JIX85" s="4"/>
      <c r="JIY85" s="4"/>
      <c r="JIZ85" s="4"/>
      <c r="JJA85" s="4"/>
      <c r="JJB85" s="4"/>
      <c r="JJC85" s="4"/>
      <c r="JJD85" s="4"/>
      <c r="JJE85" s="4"/>
      <c r="JJF85" s="4"/>
      <c r="JJG85" s="4"/>
      <c r="JJH85" s="4"/>
      <c r="JJI85" s="4"/>
      <c r="JJJ85" s="4"/>
      <c r="JJK85" s="4"/>
      <c r="JJL85" s="4"/>
      <c r="JJM85" s="4"/>
      <c r="JJN85" s="4"/>
      <c r="JJO85" s="4"/>
      <c r="JJP85" s="4"/>
      <c r="JJQ85" s="4"/>
      <c r="JJR85" s="4"/>
      <c r="JJS85" s="4"/>
      <c r="JJT85" s="4"/>
      <c r="JJU85" s="4"/>
      <c r="JJV85" s="4"/>
      <c r="JJW85" s="4"/>
      <c r="JJX85" s="4"/>
      <c r="JJY85" s="4"/>
      <c r="JJZ85" s="4"/>
      <c r="JKA85" s="4"/>
      <c r="JKB85" s="4"/>
      <c r="JKC85" s="4"/>
      <c r="JKD85" s="4"/>
      <c r="JKE85" s="4"/>
      <c r="JKF85" s="4"/>
      <c r="JKG85" s="4"/>
      <c r="JKH85" s="4"/>
      <c r="JKI85" s="4"/>
      <c r="JKJ85" s="4"/>
      <c r="JKK85" s="4"/>
      <c r="JKL85" s="4"/>
      <c r="JKM85" s="4"/>
      <c r="JKN85" s="4"/>
      <c r="JKO85" s="4"/>
      <c r="JKP85" s="4"/>
      <c r="JKQ85" s="4"/>
      <c r="JKR85" s="4"/>
      <c r="JKS85" s="4"/>
      <c r="JKT85" s="4"/>
      <c r="JKU85" s="4"/>
      <c r="JKV85" s="4"/>
      <c r="JKW85" s="4"/>
      <c r="JKX85" s="4"/>
      <c r="JKY85" s="4"/>
      <c r="JKZ85" s="4"/>
      <c r="JLA85" s="4"/>
      <c r="JLB85" s="4"/>
      <c r="JLC85" s="4"/>
      <c r="JLD85" s="4"/>
      <c r="JLE85" s="4"/>
      <c r="JLF85" s="4"/>
      <c r="JLG85" s="4"/>
      <c r="JLH85" s="4"/>
      <c r="JLI85" s="4"/>
      <c r="JLJ85" s="4"/>
      <c r="JLK85" s="4"/>
      <c r="JLL85" s="4"/>
      <c r="JLM85" s="4"/>
      <c r="JLN85" s="4"/>
      <c r="JLO85" s="4"/>
      <c r="JLP85" s="4"/>
      <c r="JLQ85" s="4"/>
      <c r="JLR85" s="4"/>
      <c r="JLS85" s="4"/>
      <c r="JLT85" s="4"/>
      <c r="JLU85" s="4"/>
      <c r="JLV85" s="4"/>
      <c r="JLW85" s="4"/>
      <c r="JLX85" s="4"/>
      <c r="JLY85" s="4"/>
      <c r="JLZ85" s="4"/>
      <c r="JMA85" s="4"/>
      <c r="JMB85" s="4"/>
      <c r="JMC85" s="4"/>
      <c r="JMD85" s="4"/>
      <c r="JME85" s="4"/>
      <c r="JMF85" s="4"/>
      <c r="JMG85" s="4"/>
      <c r="JMH85" s="4"/>
      <c r="JMI85" s="4"/>
      <c r="JMJ85" s="4"/>
      <c r="JMK85" s="4"/>
      <c r="JML85" s="4"/>
      <c r="JMM85" s="4"/>
      <c r="JMN85" s="4"/>
      <c r="JMO85" s="4"/>
      <c r="JMP85" s="4"/>
      <c r="JMQ85" s="4"/>
      <c r="JMR85" s="4"/>
      <c r="JMS85" s="4"/>
      <c r="JMT85" s="4"/>
      <c r="JMU85" s="4"/>
      <c r="JMV85" s="4"/>
      <c r="JMW85" s="4"/>
      <c r="JMX85" s="4"/>
      <c r="JMY85" s="4"/>
      <c r="JMZ85" s="4"/>
      <c r="JNA85" s="4"/>
      <c r="JNB85" s="4"/>
      <c r="JNC85" s="4"/>
      <c r="JND85" s="4"/>
      <c r="JNE85" s="4"/>
      <c r="JNF85" s="4"/>
      <c r="JNG85" s="4"/>
      <c r="JNH85" s="4"/>
      <c r="JNI85" s="4"/>
      <c r="JNJ85" s="4"/>
      <c r="JNK85" s="4"/>
      <c r="JNL85" s="4"/>
      <c r="JNM85" s="4"/>
      <c r="JNN85" s="4"/>
      <c r="JNO85" s="4"/>
      <c r="JNP85" s="4"/>
      <c r="JNQ85" s="4"/>
      <c r="JNR85" s="4"/>
      <c r="JNS85" s="4"/>
      <c r="JNT85" s="4"/>
      <c r="JNU85" s="4"/>
      <c r="JNV85" s="4"/>
      <c r="JNW85" s="4"/>
      <c r="JNX85" s="4"/>
      <c r="JNY85" s="4"/>
      <c r="JNZ85" s="4"/>
      <c r="JOA85" s="4"/>
      <c r="JOB85" s="4"/>
      <c r="JOC85" s="4"/>
      <c r="JOD85" s="4"/>
      <c r="JOE85" s="4"/>
      <c r="JOF85" s="4"/>
      <c r="JOG85" s="4"/>
      <c r="JOH85" s="4"/>
      <c r="JOI85" s="4"/>
      <c r="JOJ85" s="4"/>
      <c r="JOK85" s="4"/>
      <c r="JOL85" s="4"/>
      <c r="JOM85" s="4"/>
      <c r="JON85" s="4"/>
      <c r="JOO85" s="4"/>
      <c r="JOP85" s="4"/>
      <c r="JOQ85" s="4"/>
      <c r="JOR85" s="4"/>
      <c r="JOS85" s="4"/>
      <c r="JOT85" s="4"/>
      <c r="JOU85" s="4"/>
      <c r="JOV85" s="4"/>
      <c r="JOW85" s="4"/>
      <c r="JOX85" s="4"/>
      <c r="JOY85" s="4"/>
      <c r="JOZ85" s="4"/>
      <c r="JPA85" s="4"/>
      <c r="JPB85" s="4"/>
      <c r="JPC85" s="4"/>
      <c r="JPD85" s="4"/>
      <c r="JPE85" s="4"/>
      <c r="JPF85" s="4"/>
      <c r="JPG85" s="4"/>
      <c r="JPH85" s="4"/>
      <c r="JPI85" s="4"/>
      <c r="JPJ85" s="4"/>
      <c r="JPK85" s="4"/>
      <c r="JPL85" s="4"/>
      <c r="JPM85" s="4"/>
      <c r="JPN85" s="4"/>
      <c r="JPO85" s="4"/>
      <c r="JPP85" s="4"/>
      <c r="JPQ85" s="4"/>
      <c r="JPR85" s="4"/>
      <c r="JPS85" s="4"/>
      <c r="JPT85" s="4"/>
      <c r="JPU85" s="4"/>
      <c r="JPV85" s="4"/>
      <c r="JPW85" s="4"/>
      <c r="JPX85" s="4"/>
      <c r="JPY85" s="4"/>
      <c r="JPZ85" s="4"/>
      <c r="JQA85" s="4"/>
      <c r="JQB85" s="4"/>
      <c r="JQC85" s="4"/>
      <c r="JQD85" s="4"/>
      <c r="JQE85" s="4"/>
      <c r="JQF85" s="4"/>
      <c r="JQG85" s="4"/>
      <c r="JQH85" s="4"/>
      <c r="JQI85" s="4"/>
      <c r="JQJ85" s="4"/>
      <c r="JQK85" s="4"/>
      <c r="JQL85" s="4"/>
      <c r="JQM85" s="4"/>
      <c r="JQN85" s="4"/>
      <c r="JQO85" s="4"/>
      <c r="JQP85" s="4"/>
      <c r="JQQ85" s="4"/>
      <c r="JQR85" s="4"/>
      <c r="JQS85" s="4"/>
      <c r="JQT85" s="4"/>
      <c r="JQU85" s="4"/>
      <c r="JQV85" s="4"/>
      <c r="JQW85" s="4"/>
      <c r="JQX85" s="4"/>
      <c r="JQY85" s="4"/>
      <c r="JQZ85" s="4"/>
      <c r="JRA85" s="4"/>
      <c r="JRB85" s="4"/>
      <c r="JRC85" s="4"/>
      <c r="JRD85" s="4"/>
      <c r="JRE85" s="4"/>
      <c r="JRF85" s="4"/>
      <c r="JRG85" s="4"/>
      <c r="JRH85" s="4"/>
      <c r="JRI85" s="4"/>
      <c r="JRJ85" s="4"/>
      <c r="JRK85" s="4"/>
      <c r="JRL85" s="4"/>
      <c r="JRM85" s="4"/>
      <c r="JRN85" s="4"/>
      <c r="JRO85" s="4"/>
      <c r="JRP85" s="4"/>
      <c r="JRQ85" s="4"/>
      <c r="JRR85" s="4"/>
      <c r="JRS85" s="4"/>
      <c r="JRT85" s="4"/>
      <c r="JRU85" s="4"/>
      <c r="JRV85" s="4"/>
      <c r="JRW85" s="4"/>
      <c r="JRX85" s="4"/>
      <c r="JRY85" s="4"/>
      <c r="JRZ85" s="4"/>
      <c r="JSA85" s="4"/>
      <c r="JSB85" s="4"/>
      <c r="JSC85" s="4"/>
      <c r="JSD85" s="4"/>
      <c r="JSE85" s="4"/>
      <c r="JSF85" s="4"/>
      <c r="JSG85" s="4"/>
      <c r="JSH85" s="4"/>
      <c r="JSI85" s="4"/>
      <c r="JSJ85" s="4"/>
      <c r="JSK85" s="4"/>
      <c r="JSL85" s="4"/>
      <c r="JSM85" s="4"/>
      <c r="JSN85" s="4"/>
      <c r="JSO85" s="4"/>
      <c r="JSP85" s="4"/>
      <c r="JSQ85" s="4"/>
      <c r="JSR85" s="4"/>
      <c r="JSS85" s="4"/>
      <c r="JST85" s="4"/>
      <c r="JSU85" s="4"/>
      <c r="JSV85" s="4"/>
      <c r="JSW85" s="4"/>
      <c r="JSX85" s="4"/>
      <c r="JSY85" s="4"/>
      <c r="JSZ85" s="4"/>
      <c r="JTA85" s="4"/>
      <c r="JTB85" s="4"/>
      <c r="JTC85" s="4"/>
      <c r="JTD85" s="4"/>
      <c r="JTE85" s="4"/>
      <c r="JTF85" s="4"/>
      <c r="JTG85" s="4"/>
      <c r="JTH85" s="4"/>
      <c r="JTI85" s="4"/>
      <c r="JTJ85" s="4"/>
      <c r="JTK85" s="4"/>
      <c r="JTL85" s="4"/>
      <c r="JTM85" s="4"/>
      <c r="JTN85" s="4"/>
      <c r="JTO85" s="4"/>
      <c r="JTP85" s="4"/>
      <c r="JTQ85" s="4"/>
      <c r="JTR85" s="4"/>
      <c r="JTS85" s="4"/>
      <c r="JTT85" s="4"/>
      <c r="JTU85" s="4"/>
      <c r="JTV85" s="4"/>
      <c r="JTW85" s="4"/>
      <c r="JTX85" s="4"/>
      <c r="JTY85" s="4"/>
      <c r="JTZ85" s="4"/>
      <c r="JUA85" s="4"/>
      <c r="JUB85" s="4"/>
      <c r="JUC85" s="4"/>
      <c r="JUD85" s="4"/>
      <c r="JUE85" s="4"/>
      <c r="JUF85" s="4"/>
      <c r="JUG85" s="4"/>
      <c r="JUH85" s="4"/>
      <c r="JUI85" s="4"/>
      <c r="JUJ85" s="4"/>
      <c r="JUK85" s="4"/>
      <c r="JUL85" s="4"/>
      <c r="JUM85" s="4"/>
      <c r="JUN85" s="4"/>
      <c r="JUO85" s="4"/>
      <c r="JUP85" s="4"/>
      <c r="JUQ85" s="4"/>
      <c r="JUR85" s="4"/>
      <c r="JUS85" s="4"/>
      <c r="JUT85" s="4"/>
      <c r="JUU85" s="4"/>
      <c r="JUV85" s="4"/>
      <c r="JUW85" s="4"/>
      <c r="JUX85" s="4"/>
      <c r="JUY85" s="4"/>
      <c r="JUZ85" s="4"/>
      <c r="JVA85" s="4"/>
      <c r="JVB85" s="4"/>
      <c r="JVC85" s="4"/>
      <c r="JVD85" s="4"/>
      <c r="JVE85" s="4"/>
      <c r="JVF85" s="4"/>
      <c r="JVG85" s="4"/>
      <c r="JVH85" s="4"/>
      <c r="JVI85" s="4"/>
      <c r="JVJ85" s="4"/>
      <c r="JVK85" s="4"/>
      <c r="JVL85" s="4"/>
      <c r="JVM85" s="4"/>
      <c r="JVN85" s="4"/>
      <c r="JVO85" s="4"/>
      <c r="JVP85" s="4"/>
      <c r="JVQ85" s="4"/>
      <c r="JVR85" s="4"/>
      <c r="JVS85" s="4"/>
      <c r="JVT85" s="4"/>
      <c r="JVU85" s="4"/>
      <c r="JVV85" s="4"/>
      <c r="JVW85" s="4"/>
      <c r="JVX85" s="4"/>
      <c r="JVY85" s="4"/>
      <c r="JVZ85" s="4"/>
      <c r="JWA85" s="4"/>
      <c r="JWB85" s="4"/>
      <c r="JWC85" s="4"/>
      <c r="JWD85" s="4"/>
      <c r="JWE85" s="4"/>
      <c r="JWF85" s="4"/>
      <c r="JWG85" s="4"/>
      <c r="JWH85" s="4"/>
      <c r="JWI85" s="4"/>
      <c r="JWJ85" s="4"/>
      <c r="JWK85" s="4"/>
      <c r="JWL85" s="4"/>
      <c r="JWM85" s="4"/>
      <c r="JWN85" s="4"/>
      <c r="JWO85" s="4"/>
      <c r="JWP85" s="4"/>
      <c r="JWQ85" s="4"/>
      <c r="JWR85" s="4"/>
      <c r="JWS85" s="4"/>
      <c r="JWT85" s="4"/>
      <c r="JWU85" s="4"/>
      <c r="JWV85" s="4"/>
      <c r="JWW85" s="4"/>
      <c r="JWX85" s="4"/>
      <c r="JWY85" s="4"/>
      <c r="JWZ85" s="4"/>
      <c r="JXA85" s="4"/>
      <c r="JXB85" s="4"/>
      <c r="JXC85" s="4"/>
      <c r="JXD85" s="4"/>
      <c r="JXE85" s="4"/>
      <c r="JXF85" s="4"/>
      <c r="JXG85" s="4"/>
      <c r="JXH85" s="4"/>
      <c r="JXI85" s="4"/>
      <c r="JXJ85" s="4"/>
      <c r="JXK85" s="4"/>
      <c r="JXL85" s="4"/>
      <c r="JXM85" s="4"/>
      <c r="JXN85" s="4"/>
      <c r="JXO85" s="4"/>
      <c r="JXP85" s="4"/>
      <c r="JXQ85" s="4"/>
      <c r="JXR85" s="4"/>
      <c r="JXS85" s="4"/>
      <c r="JXT85" s="4"/>
      <c r="JXU85" s="4"/>
      <c r="JXV85" s="4"/>
      <c r="JXW85" s="4"/>
      <c r="JXX85" s="4"/>
      <c r="JXY85" s="4"/>
      <c r="JXZ85" s="4"/>
      <c r="JYA85" s="4"/>
      <c r="JYB85" s="4"/>
      <c r="JYC85" s="4"/>
      <c r="JYD85" s="4"/>
      <c r="JYE85" s="4"/>
      <c r="JYF85" s="4"/>
      <c r="JYG85" s="4"/>
      <c r="JYH85" s="4"/>
      <c r="JYI85" s="4"/>
      <c r="JYJ85" s="4"/>
      <c r="JYK85" s="4"/>
      <c r="JYL85" s="4"/>
      <c r="JYM85" s="4"/>
      <c r="JYN85" s="4"/>
      <c r="JYO85" s="4"/>
      <c r="JYP85" s="4"/>
      <c r="JYQ85" s="4"/>
      <c r="JYR85" s="4"/>
      <c r="JYS85" s="4"/>
      <c r="JYT85" s="4"/>
      <c r="JYU85" s="4"/>
      <c r="JYV85" s="4"/>
      <c r="JYW85" s="4"/>
      <c r="JYX85" s="4"/>
      <c r="JYY85" s="4"/>
      <c r="JYZ85" s="4"/>
      <c r="JZA85" s="4"/>
      <c r="JZB85" s="4"/>
      <c r="JZC85" s="4"/>
      <c r="JZD85" s="4"/>
      <c r="JZE85" s="4"/>
      <c r="JZF85" s="4"/>
      <c r="JZG85" s="4"/>
      <c r="JZH85" s="4"/>
      <c r="JZI85" s="4"/>
      <c r="JZJ85" s="4"/>
      <c r="JZK85" s="4"/>
      <c r="JZL85" s="4"/>
      <c r="JZM85" s="4"/>
      <c r="JZN85" s="4"/>
      <c r="JZO85" s="4"/>
      <c r="JZP85" s="4"/>
      <c r="JZQ85" s="4"/>
      <c r="JZR85" s="4"/>
      <c r="JZS85" s="4"/>
      <c r="JZT85" s="4"/>
      <c r="JZU85" s="4"/>
      <c r="JZV85" s="4"/>
      <c r="JZW85" s="4"/>
      <c r="JZX85" s="4"/>
      <c r="JZY85" s="4"/>
      <c r="JZZ85" s="4"/>
      <c r="KAA85" s="4"/>
      <c r="KAB85" s="4"/>
      <c r="KAC85" s="4"/>
      <c r="KAD85" s="4"/>
      <c r="KAE85" s="4"/>
      <c r="KAF85" s="4"/>
      <c r="KAG85" s="4"/>
      <c r="KAH85" s="4"/>
      <c r="KAI85" s="4"/>
      <c r="KAJ85" s="4"/>
      <c r="KAK85" s="4"/>
      <c r="KAL85" s="4"/>
      <c r="KAM85" s="4"/>
      <c r="KAN85" s="4"/>
      <c r="KAO85" s="4"/>
      <c r="KAP85" s="4"/>
      <c r="KAQ85" s="4"/>
      <c r="KAR85" s="4"/>
      <c r="KAS85" s="4"/>
      <c r="KAT85" s="4"/>
      <c r="KAU85" s="4"/>
      <c r="KAV85" s="4"/>
      <c r="KAW85" s="4"/>
      <c r="KAX85" s="4"/>
      <c r="KAY85" s="4"/>
      <c r="KAZ85" s="4"/>
      <c r="KBA85" s="4"/>
      <c r="KBB85" s="4"/>
      <c r="KBC85" s="4"/>
      <c r="KBD85" s="4"/>
      <c r="KBE85" s="4"/>
      <c r="KBF85" s="4"/>
      <c r="KBG85" s="4"/>
      <c r="KBH85" s="4"/>
      <c r="KBI85" s="4"/>
      <c r="KBJ85" s="4"/>
      <c r="KBK85" s="4"/>
      <c r="KBL85" s="4"/>
      <c r="KBM85" s="4"/>
      <c r="KBN85" s="4"/>
      <c r="KBO85" s="4"/>
      <c r="KBP85" s="4"/>
      <c r="KBQ85" s="4"/>
      <c r="KBR85" s="4"/>
      <c r="KBS85" s="4"/>
      <c r="KBT85" s="4"/>
      <c r="KBU85" s="4"/>
      <c r="KBV85" s="4"/>
      <c r="KBW85" s="4"/>
      <c r="KBX85" s="4"/>
      <c r="KBY85" s="4"/>
      <c r="KBZ85" s="4"/>
      <c r="KCA85" s="4"/>
      <c r="KCB85" s="4"/>
      <c r="KCC85" s="4"/>
      <c r="KCD85" s="4"/>
      <c r="KCE85" s="4"/>
      <c r="KCF85" s="4"/>
      <c r="KCG85" s="4"/>
      <c r="KCH85" s="4"/>
      <c r="KCI85" s="4"/>
      <c r="KCJ85" s="4"/>
      <c r="KCK85" s="4"/>
      <c r="KCL85" s="4"/>
      <c r="KCM85" s="4"/>
      <c r="KCN85" s="4"/>
      <c r="KCO85" s="4"/>
      <c r="KCP85" s="4"/>
      <c r="KCQ85" s="4"/>
      <c r="KCR85" s="4"/>
      <c r="KCS85" s="4"/>
      <c r="KCT85" s="4"/>
      <c r="KCU85" s="4"/>
      <c r="KCV85" s="4"/>
      <c r="KCW85" s="4"/>
      <c r="KCX85" s="4"/>
      <c r="KCY85" s="4"/>
      <c r="KCZ85" s="4"/>
      <c r="KDA85" s="4"/>
      <c r="KDB85" s="4"/>
      <c r="KDC85" s="4"/>
      <c r="KDD85" s="4"/>
      <c r="KDE85" s="4"/>
      <c r="KDF85" s="4"/>
      <c r="KDG85" s="4"/>
      <c r="KDH85" s="4"/>
      <c r="KDI85" s="4"/>
      <c r="KDJ85" s="4"/>
      <c r="KDK85" s="4"/>
      <c r="KDL85" s="4"/>
      <c r="KDM85" s="4"/>
      <c r="KDN85" s="4"/>
      <c r="KDO85" s="4"/>
      <c r="KDP85" s="4"/>
      <c r="KDQ85" s="4"/>
      <c r="KDR85" s="4"/>
      <c r="KDS85" s="4"/>
      <c r="KDT85" s="4"/>
      <c r="KDU85" s="4"/>
      <c r="KDV85" s="4"/>
      <c r="KDW85" s="4"/>
      <c r="KDX85" s="4"/>
      <c r="KDY85" s="4"/>
      <c r="KDZ85" s="4"/>
      <c r="KEA85" s="4"/>
      <c r="KEB85" s="4"/>
      <c r="KEC85" s="4"/>
      <c r="KED85" s="4"/>
      <c r="KEE85" s="4"/>
      <c r="KEF85" s="4"/>
      <c r="KEG85" s="4"/>
      <c r="KEH85" s="4"/>
      <c r="KEI85" s="4"/>
      <c r="KEJ85" s="4"/>
      <c r="KEK85" s="4"/>
      <c r="KEL85" s="4"/>
      <c r="KEM85" s="4"/>
      <c r="KEN85" s="4"/>
      <c r="KEO85" s="4"/>
      <c r="KEP85" s="4"/>
      <c r="KEQ85" s="4"/>
      <c r="KER85" s="4"/>
      <c r="KES85" s="4"/>
      <c r="KET85" s="4"/>
      <c r="KEU85" s="4"/>
      <c r="KEV85" s="4"/>
      <c r="KEW85" s="4"/>
      <c r="KEX85" s="4"/>
      <c r="KEY85" s="4"/>
      <c r="KEZ85" s="4"/>
      <c r="KFA85" s="4"/>
      <c r="KFB85" s="4"/>
      <c r="KFC85" s="4"/>
      <c r="KFD85" s="4"/>
      <c r="KFE85" s="4"/>
      <c r="KFF85" s="4"/>
      <c r="KFG85" s="4"/>
      <c r="KFH85" s="4"/>
      <c r="KFI85" s="4"/>
      <c r="KFJ85" s="4"/>
      <c r="KFK85" s="4"/>
      <c r="KFL85" s="4"/>
      <c r="KFM85" s="4"/>
      <c r="KFN85" s="4"/>
      <c r="KFO85" s="4"/>
      <c r="KFP85" s="4"/>
      <c r="KFQ85" s="4"/>
      <c r="KFR85" s="4"/>
      <c r="KFS85" s="4"/>
      <c r="KFT85" s="4"/>
      <c r="KFU85" s="4"/>
      <c r="KFV85" s="4"/>
      <c r="KFW85" s="4"/>
      <c r="KFX85" s="4"/>
      <c r="KFY85" s="4"/>
      <c r="KFZ85" s="4"/>
      <c r="KGA85" s="4"/>
      <c r="KGB85" s="4"/>
      <c r="KGC85" s="4"/>
      <c r="KGD85" s="4"/>
      <c r="KGE85" s="4"/>
      <c r="KGF85" s="4"/>
      <c r="KGG85" s="4"/>
      <c r="KGH85" s="4"/>
      <c r="KGI85" s="4"/>
      <c r="KGJ85" s="4"/>
      <c r="KGK85" s="4"/>
      <c r="KGL85" s="4"/>
      <c r="KGM85" s="4"/>
      <c r="KGN85" s="4"/>
      <c r="KGO85" s="4"/>
      <c r="KGP85" s="4"/>
      <c r="KGQ85" s="4"/>
      <c r="KGR85" s="4"/>
      <c r="KGS85" s="4"/>
      <c r="KGT85" s="4"/>
      <c r="KGU85" s="4"/>
      <c r="KGV85" s="4"/>
      <c r="KGW85" s="4"/>
      <c r="KGX85" s="4"/>
      <c r="KGY85" s="4"/>
      <c r="KGZ85" s="4"/>
      <c r="KHA85" s="4"/>
      <c r="KHB85" s="4"/>
      <c r="KHC85" s="4"/>
      <c r="KHD85" s="4"/>
      <c r="KHE85" s="4"/>
      <c r="KHF85" s="4"/>
      <c r="KHG85" s="4"/>
      <c r="KHH85" s="4"/>
      <c r="KHI85" s="4"/>
      <c r="KHJ85" s="4"/>
      <c r="KHK85" s="4"/>
      <c r="KHL85" s="4"/>
      <c r="KHM85" s="4"/>
      <c r="KHN85" s="4"/>
      <c r="KHO85" s="4"/>
      <c r="KHP85" s="4"/>
      <c r="KHQ85" s="4"/>
      <c r="KHR85" s="4"/>
      <c r="KHS85" s="4"/>
      <c r="KHT85" s="4"/>
      <c r="KHU85" s="4"/>
      <c r="KHV85" s="4"/>
      <c r="KHW85" s="4"/>
      <c r="KHX85" s="4"/>
      <c r="KHY85" s="4"/>
      <c r="KHZ85" s="4"/>
      <c r="KIA85" s="4"/>
      <c r="KIB85" s="4"/>
      <c r="KIC85" s="4"/>
      <c r="KID85" s="4"/>
      <c r="KIE85" s="4"/>
      <c r="KIF85" s="4"/>
      <c r="KIG85" s="4"/>
      <c r="KIH85" s="4"/>
      <c r="KII85" s="4"/>
      <c r="KIJ85" s="4"/>
      <c r="KIK85" s="4"/>
      <c r="KIL85" s="4"/>
      <c r="KIM85" s="4"/>
      <c r="KIN85" s="4"/>
      <c r="KIO85" s="4"/>
      <c r="KIP85" s="4"/>
      <c r="KIQ85" s="4"/>
      <c r="KIR85" s="4"/>
      <c r="KIS85" s="4"/>
      <c r="KIT85" s="4"/>
      <c r="KIU85" s="4"/>
      <c r="KIV85" s="4"/>
      <c r="KIW85" s="4"/>
      <c r="KIX85" s="4"/>
      <c r="KIY85" s="4"/>
      <c r="KIZ85" s="4"/>
      <c r="KJA85" s="4"/>
      <c r="KJB85" s="4"/>
      <c r="KJC85" s="4"/>
      <c r="KJD85" s="4"/>
      <c r="KJE85" s="4"/>
      <c r="KJF85" s="4"/>
      <c r="KJG85" s="4"/>
      <c r="KJH85" s="4"/>
      <c r="KJI85" s="4"/>
      <c r="KJJ85" s="4"/>
      <c r="KJK85" s="4"/>
      <c r="KJL85" s="4"/>
      <c r="KJM85" s="4"/>
      <c r="KJN85" s="4"/>
      <c r="KJO85" s="4"/>
      <c r="KJP85" s="4"/>
      <c r="KJQ85" s="4"/>
      <c r="KJR85" s="4"/>
      <c r="KJS85" s="4"/>
      <c r="KJT85" s="4"/>
      <c r="KJU85" s="4"/>
      <c r="KJV85" s="4"/>
      <c r="KJW85" s="4"/>
      <c r="KJX85" s="4"/>
      <c r="KJY85" s="4"/>
      <c r="KJZ85" s="4"/>
      <c r="KKA85" s="4"/>
      <c r="KKB85" s="4"/>
      <c r="KKC85" s="4"/>
      <c r="KKD85" s="4"/>
      <c r="KKE85" s="4"/>
      <c r="KKF85" s="4"/>
      <c r="KKG85" s="4"/>
      <c r="KKH85" s="4"/>
      <c r="KKI85" s="4"/>
      <c r="KKJ85" s="4"/>
      <c r="KKK85" s="4"/>
      <c r="KKL85" s="4"/>
      <c r="KKM85" s="4"/>
      <c r="KKN85" s="4"/>
      <c r="KKO85" s="4"/>
      <c r="KKP85" s="4"/>
      <c r="KKQ85" s="4"/>
      <c r="KKR85" s="4"/>
      <c r="KKS85" s="4"/>
      <c r="KKT85" s="4"/>
      <c r="KKU85" s="4"/>
      <c r="KKV85" s="4"/>
      <c r="KKW85" s="4"/>
      <c r="KKX85" s="4"/>
      <c r="KKY85" s="4"/>
      <c r="KKZ85" s="4"/>
      <c r="KLA85" s="4"/>
      <c r="KLB85" s="4"/>
      <c r="KLC85" s="4"/>
      <c r="KLD85" s="4"/>
      <c r="KLE85" s="4"/>
      <c r="KLF85" s="4"/>
      <c r="KLG85" s="4"/>
      <c r="KLH85" s="4"/>
      <c r="KLI85" s="4"/>
      <c r="KLJ85" s="4"/>
      <c r="KLK85" s="4"/>
      <c r="KLL85" s="4"/>
      <c r="KLM85" s="4"/>
      <c r="KLN85" s="4"/>
      <c r="KLO85" s="4"/>
      <c r="KLP85" s="4"/>
      <c r="KLQ85" s="4"/>
      <c r="KLR85" s="4"/>
      <c r="KLS85" s="4"/>
      <c r="KLT85" s="4"/>
      <c r="KLU85" s="4"/>
      <c r="KLV85" s="4"/>
      <c r="KLW85" s="4"/>
      <c r="KLX85" s="4"/>
      <c r="KLY85" s="4"/>
      <c r="KLZ85" s="4"/>
      <c r="KMA85" s="4"/>
      <c r="KMB85" s="4"/>
      <c r="KMC85" s="4"/>
      <c r="KMD85" s="4"/>
      <c r="KME85" s="4"/>
      <c r="KMF85" s="4"/>
      <c r="KMG85" s="4"/>
      <c r="KMH85" s="4"/>
      <c r="KMI85" s="4"/>
      <c r="KMJ85" s="4"/>
      <c r="KMK85" s="4"/>
      <c r="KML85" s="4"/>
      <c r="KMM85" s="4"/>
      <c r="KMN85" s="4"/>
      <c r="KMO85" s="4"/>
      <c r="KMP85" s="4"/>
      <c r="KMQ85" s="4"/>
      <c r="KMR85" s="4"/>
      <c r="KMS85" s="4"/>
      <c r="KMT85" s="4"/>
      <c r="KMU85" s="4"/>
      <c r="KMV85" s="4"/>
      <c r="KMW85" s="4"/>
      <c r="KMX85" s="4"/>
      <c r="KMY85" s="4"/>
      <c r="KMZ85" s="4"/>
      <c r="KNA85" s="4"/>
      <c r="KNB85" s="4"/>
      <c r="KNC85" s="4"/>
      <c r="KND85" s="4"/>
      <c r="KNE85" s="4"/>
      <c r="KNF85" s="4"/>
      <c r="KNG85" s="4"/>
      <c r="KNH85" s="4"/>
      <c r="KNI85" s="4"/>
      <c r="KNJ85" s="4"/>
      <c r="KNK85" s="4"/>
      <c r="KNL85" s="4"/>
      <c r="KNM85" s="4"/>
      <c r="KNN85" s="4"/>
      <c r="KNO85" s="4"/>
      <c r="KNP85" s="4"/>
      <c r="KNQ85" s="4"/>
      <c r="KNR85" s="4"/>
      <c r="KNS85" s="4"/>
      <c r="KNT85" s="4"/>
      <c r="KNU85" s="4"/>
      <c r="KNV85" s="4"/>
      <c r="KNW85" s="4"/>
      <c r="KNX85" s="4"/>
      <c r="KNY85" s="4"/>
      <c r="KNZ85" s="4"/>
      <c r="KOA85" s="4"/>
      <c r="KOB85" s="4"/>
      <c r="KOC85" s="4"/>
      <c r="KOD85" s="4"/>
      <c r="KOE85" s="4"/>
      <c r="KOF85" s="4"/>
      <c r="KOG85" s="4"/>
      <c r="KOH85" s="4"/>
      <c r="KOI85" s="4"/>
      <c r="KOJ85" s="4"/>
      <c r="KOK85" s="4"/>
      <c r="KOL85" s="4"/>
      <c r="KOM85" s="4"/>
      <c r="KON85" s="4"/>
      <c r="KOO85" s="4"/>
      <c r="KOP85" s="4"/>
      <c r="KOQ85" s="4"/>
      <c r="KOR85" s="4"/>
      <c r="KOS85" s="4"/>
      <c r="KOT85" s="4"/>
      <c r="KOU85" s="4"/>
      <c r="KOV85" s="4"/>
      <c r="KOW85" s="4"/>
      <c r="KOX85" s="4"/>
      <c r="KOY85" s="4"/>
      <c r="KOZ85" s="4"/>
      <c r="KPA85" s="4"/>
      <c r="KPB85" s="4"/>
      <c r="KPC85" s="4"/>
      <c r="KPD85" s="4"/>
      <c r="KPE85" s="4"/>
      <c r="KPF85" s="4"/>
      <c r="KPG85" s="4"/>
      <c r="KPH85" s="4"/>
      <c r="KPI85" s="4"/>
      <c r="KPJ85" s="4"/>
      <c r="KPK85" s="4"/>
      <c r="KPL85" s="4"/>
      <c r="KPM85" s="4"/>
      <c r="KPN85" s="4"/>
      <c r="KPO85" s="4"/>
      <c r="KPP85" s="4"/>
      <c r="KPQ85" s="4"/>
      <c r="KPR85" s="4"/>
      <c r="KPS85" s="4"/>
      <c r="KPT85" s="4"/>
      <c r="KPU85" s="4"/>
      <c r="KPV85" s="4"/>
      <c r="KPW85" s="4"/>
      <c r="KPX85" s="4"/>
      <c r="KPY85" s="4"/>
      <c r="KPZ85" s="4"/>
      <c r="KQA85" s="4"/>
      <c r="KQB85" s="4"/>
      <c r="KQC85" s="4"/>
      <c r="KQD85" s="4"/>
      <c r="KQE85" s="4"/>
      <c r="KQF85" s="4"/>
      <c r="KQG85" s="4"/>
      <c r="KQH85" s="4"/>
      <c r="KQI85" s="4"/>
      <c r="KQJ85" s="4"/>
      <c r="KQK85" s="4"/>
      <c r="KQL85" s="4"/>
      <c r="KQM85" s="4"/>
      <c r="KQN85" s="4"/>
      <c r="KQO85" s="4"/>
      <c r="KQP85" s="4"/>
      <c r="KQQ85" s="4"/>
      <c r="KQR85" s="4"/>
      <c r="KQS85" s="4"/>
      <c r="KQT85" s="4"/>
      <c r="KQU85" s="4"/>
      <c r="KQV85" s="4"/>
      <c r="KQW85" s="4"/>
      <c r="KQX85" s="4"/>
      <c r="KQY85" s="4"/>
      <c r="KQZ85" s="4"/>
      <c r="KRA85" s="4"/>
      <c r="KRB85" s="4"/>
      <c r="KRC85" s="4"/>
      <c r="KRD85" s="4"/>
      <c r="KRE85" s="4"/>
      <c r="KRF85" s="4"/>
      <c r="KRG85" s="4"/>
      <c r="KRH85" s="4"/>
      <c r="KRI85" s="4"/>
      <c r="KRJ85" s="4"/>
      <c r="KRK85" s="4"/>
      <c r="KRL85" s="4"/>
      <c r="KRM85" s="4"/>
      <c r="KRN85" s="4"/>
      <c r="KRO85" s="4"/>
      <c r="KRP85" s="4"/>
      <c r="KRQ85" s="4"/>
      <c r="KRR85" s="4"/>
      <c r="KRS85" s="4"/>
      <c r="KRT85" s="4"/>
      <c r="KRU85" s="4"/>
      <c r="KRV85" s="4"/>
      <c r="KRW85" s="4"/>
      <c r="KRX85" s="4"/>
      <c r="KRY85" s="4"/>
      <c r="KRZ85" s="4"/>
      <c r="KSA85" s="4"/>
      <c r="KSB85" s="4"/>
      <c r="KSC85" s="4"/>
      <c r="KSD85" s="4"/>
      <c r="KSE85" s="4"/>
      <c r="KSF85" s="4"/>
      <c r="KSG85" s="4"/>
      <c r="KSH85" s="4"/>
      <c r="KSI85" s="4"/>
      <c r="KSJ85" s="4"/>
      <c r="KSK85" s="4"/>
      <c r="KSL85" s="4"/>
      <c r="KSM85" s="4"/>
      <c r="KSN85" s="4"/>
      <c r="KSO85" s="4"/>
      <c r="KSP85" s="4"/>
      <c r="KSQ85" s="4"/>
      <c r="KSR85" s="4"/>
      <c r="KSS85" s="4"/>
      <c r="KST85" s="4"/>
      <c r="KSU85" s="4"/>
      <c r="KSV85" s="4"/>
      <c r="KSW85" s="4"/>
      <c r="KSX85" s="4"/>
      <c r="KSY85" s="4"/>
      <c r="KSZ85" s="4"/>
      <c r="KTA85" s="4"/>
      <c r="KTB85" s="4"/>
      <c r="KTC85" s="4"/>
      <c r="KTD85" s="4"/>
      <c r="KTE85" s="4"/>
      <c r="KTF85" s="4"/>
      <c r="KTG85" s="4"/>
      <c r="KTH85" s="4"/>
      <c r="KTI85" s="4"/>
      <c r="KTJ85" s="4"/>
      <c r="KTK85" s="4"/>
      <c r="KTL85" s="4"/>
      <c r="KTM85" s="4"/>
      <c r="KTN85" s="4"/>
      <c r="KTO85" s="4"/>
      <c r="KTP85" s="4"/>
      <c r="KTQ85" s="4"/>
      <c r="KTR85" s="4"/>
      <c r="KTS85" s="4"/>
      <c r="KTT85" s="4"/>
      <c r="KTU85" s="4"/>
      <c r="KTV85" s="4"/>
      <c r="KTW85" s="4"/>
      <c r="KTX85" s="4"/>
      <c r="KTY85" s="4"/>
      <c r="KTZ85" s="4"/>
      <c r="KUA85" s="4"/>
      <c r="KUB85" s="4"/>
      <c r="KUC85" s="4"/>
      <c r="KUD85" s="4"/>
      <c r="KUE85" s="4"/>
      <c r="KUF85" s="4"/>
      <c r="KUG85" s="4"/>
      <c r="KUH85" s="4"/>
      <c r="KUI85" s="4"/>
      <c r="KUJ85" s="4"/>
      <c r="KUK85" s="4"/>
      <c r="KUL85" s="4"/>
      <c r="KUM85" s="4"/>
      <c r="KUN85" s="4"/>
      <c r="KUO85" s="4"/>
      <c r="KUP85" s="4"/>
      <c r="KUQ85" s="4"/>
      <c r="KUR85" s="4"/>
      <c r="KUS85" s="4"/>
      <c r="KUT85" s="4"/>
      <c r="KUU85" s="4"/>
      <c r="KUV85" s="4"/>
      <c r="KUW85" s="4"/>
      <c r="KUX85" s="4"/>
      <c r="KUY85" s="4"/>
      <c r="KUZ85" s="4"/>
      <c r="KVA85" s="4"/>
      <c r="KVB85" s="4"/>
      <c r="KVC85" s="4"/>
      <c r="KVD85" s="4"/>
      <c r="KVE85" s="4"/>
      <c r="KVF85" s="4"/>
      <c r="KVG85" s="4"/>
      <c r="KVH85" s="4"/>
      <c r="KVI85" s="4"/>
      <c r="KVJ85" s="4"/>
      <c r="KVK85" s="4"/>
      <c r="KVL85" s="4"/>
      <c r="KVM85" s="4"/>
      <c r="KVN85" s="4"/>
      <c r="KVO85" s="4"/>
      <c r="KVP85" s="4"/>
      <c r="KVQ85" s="4"/>
      <c r="KVR85" s="4"/>
      <c r="KVS85" s="4"/>
      <c r="KVT85" s="4"/>
      <c r="KVU85" s="4"/>
      <c r="KVV85" s="4"/>
      <c r="KVW85" s="4"/>
      <c r="KVX85" s="4"/>
      <c r="KVY85" s="4"/>
      <c r="KVZ85" s="4"/>
      <c r="KWA85" s="4"/>
      <c r="KWB85" s="4"/>
      <c r="KWC85" s="4"/>
      <c r="KWD85" s="4"/>
      <c r="KWE85" s="4"/>
      <c r="KWF85" s="4"/>
      <c r="KWG85" s="4"/>
      <c r="KWH85" s="4"/>
      <c r="KWI85" s="4"/>
      <c r="KWJ85" s="4"/>
      <c r="KWK85" s="4"/>
      <c r="KWL85" s="4"/>
      <c r="KWM85" s="4"/>
      <c r="KWN85" s="4"/>
      <c r="KWO85" s="4"/>
      <c r="KWP85" s="4"/>
      <c r="KWQ85" s="4"/>
      <c r="KWR85" s="4"/>
      <c r="KWS85" s="4"/>
      <c r="KWT85" s="4"/>
      <c r="KWU85" s="4"/>
      <c r="KWV85" s="4"/>
      <c r="KWW85" s="4"/>
      <c r="KWX85" s="4"/>
      <c r="KWY85" s="4"/>
      <c r="KWZ85" s="4"/>
      <c r="KXA85" s="4"/>
      <c r="KXB85" s="4"/>
      <c r="KXC85" s="4"/>
      <c r="KXD85" s="4"/>
      <c r="KXE85" s="4"/>
      <c r="KXF85" s="4"/>
      <c r="KXG85" s="4"/>
      <c r="KXH85" s="4"/>
      <c r="KXI85" s="4"/>
      <c r="KXJ85" s="4"/>
      <c r="KXK85" s="4"/>
      <c r="KXL85" s="4"/>
      <c r="KXM85" s="4"/>
      <c r="KXN85" s="4"/>
      <c r="KXO85" s="4"/>
      <c r="KXP85" s="4"/>
      <c r="KXQ85" s="4"/>
      <c r="KXR85" s="4"/>
      <c r="KXS85" s="4"/>
      <c r="KXT85" s="4"/>
      <c r="KXU85" s="4"/>
      <c r="KXV85" s="4"/>
      <c r="KXW85" s="4"/>
      <c r="KXX85" s="4"/>
      <c r="KXY85" s="4"/>
      <c r="KXZ85" s="4"/>
      <c r="KYA85" s="4"/>
      <c r="KYB85" s="4"/>
      <c r="KYC85" s="4"/>
      <c r="KYD85" s="4"/>
      <c r="KYE85" s="4"/>
      <c r="KYF85" s="4"/>
      <c r="KYG85" s="4"/>
      <c r="KYH85" s="4"/>
      <c r="KYI85" s="4"/>
      <c r="KYJ85" s="4"/>
      <c r="KYK85" s="4"/>
      <c r="KYL85" s="4"/>
      <c r="KYM85" s="4"/>
      <c r="KYN85" s="4"/>
      <c r="KYO85" s="4"/>
      <c r="KYP85" s="4"/>
      <c r="KYQ85" s="4"/>
      <c r="KYR85" s="4"/>
      <c r="KYS85" s="4"/>
      <c r="KYT85" s="4"/>
      <c r="KYU85" s="4"/>
      <c r="KYV85" s="4"/>
      <c r="KYW85" s="4"/>
      <c r="KYX85" s="4"/>
      <c r="KYY85" s="4"/>
      <c r="KYZ85" s="4"/>
      <c r="KZA85" s="4"/>
      <c r="KZB85" s="4"/>
      <c r="KZC85" s="4"/>
      <c r="KZD85" s="4"/>
      <c r="KZE85" s="4"/>
      <c r="KZF85" s="4"/>
      <c r="KZG85" s="4"/>
      <c r="KZH85" s="4"/>
      <c r="KZI85" s="4"/>
      <c r="KZJ85" s="4"/>
      <c r="KZK85" s="4"/>
      <c r="KZL85" s="4"/>
      <c r="KZM85" s="4"/>
      <c r="KZN85" s="4"/>
      <c r="KZO85" s="4"/>
      <c r="KZP85" s="4"/>
      <c r="KZQ85" s="4"/>
      <c r="KZR85" s="4"/>
      <c r="KZS85" s="4"/>
      <c r="KZT85" s="4"/>
      <c r="KZU85" s="4"/>
      <c r="KZV85" s="4"/>
      <c r="KZW85" s="4"/>
      <c r="KZX85" s="4"/>
      <c r="KZY85" s="4"/>
      <c r="KZZ85" s="4"/>
      <c r="LAA85" s="4"/>
      <c r="LAB85" s="4"/>
      <c r="LAC85" s="4"/>
      <c r="LAD85" s="4"/>
      <c r="LAE85" s="4"/>
      <c r="LAF85" s="4"/>
      <c r="LAG85" s="4"/>
      <c r="LAH85" s="4"/>
      <c r="LAI85" s="4"/>
      <c r="LAJ85" s="4"/>
      <c r="LAK85" s="4"/>
      <c r="LAL85" s="4"/>
      <c r="LAM85" s="4"/>
      <c r="LAN85" s="4"/>
      <c r="LAO85" s="4"/>
      <c r="LAP85" s="4"/>
      <c r="LAQ85" s="4"/>
      <c r="LAR85" s="4"/>
      <c r="LAS85" s="4"/>
      <c r="LAT85" s="4"/>
      <c r="LAU85" s="4"/>
      <c r="LAV85" s="4"/>
      <c r="LAW85" s="4"/>
      <c r="LAX85" s="4"/>
      <c r="LAY85" s="4"/>
      <c r="LAZ85" s="4"/>
      <c r="LBA85" s="4"/>
      <c r="LBB85" s="4"/>
      <c r="LBC85" s="4"/>
      <c r="LBD85" s="4"/>
      <c r="LBE85" s="4"/>
      <c r="LBF85" s="4"/>
      <c r="LBG85" s="4"/>
      <c r="LBH85" s="4"/>
      <c r="LBI85" s="4"/>
      <c r="LBJ85" s="4"/>
      <c r="LBK85" s="4"/>
      <c r="LBL85" s="4"/>
      <c r="LBM85" s="4"/>
      <c r="LBN85" s="4"/>
      <c r="LBO85" s="4"/>
      <c r="LBP85" s="4"/>
      <c r="LBQ85" s="4"/>
      <c r="LBR85" s="4"/>
      <c r="LBS85" s="4"/>
      <c r="LBT85" s="4"/>
      <c r="LBU85" s="4"/>
      <c r="LBV85" s="4"/>
      <c r="LBW85" s="4"/>
      <c r="LBX85" s="4"/>
      <c r="LBY85" s="4"/>
      <c r="LBZ85" s="4"/>
      <c r="LCA85" s="4"/>
      <c r="LCB85" s="4"/>
      <c r="LCC85" s="4"/>
      <c r="LCD85" s="4"/>
      <c r="LCE85" s="4"/>
      <c r="LCF85" s="4"/>
      <c r="LCG85" s="4"/>
      <c r="LCH85" s="4"/>
      <c r="LCI85" s="4"/>
      <c r="LCJ85" s="4"/>
      <c r="LCK85" s="4"/>
      <c r="LCL85" s="4"/>
      <c r="LCM85" s="4"/>
      <c r="LCN85" s="4"/>
      <c r="LCO85" s="4"/>
      <c r="LCP85" s="4"/>
      <c r="LCQ85" s="4"/>
      <c r="LCR85" s="4"/>
      <c r="LCS85" s="4"/>
      <c r="LCT85" s="4"/>
      <c r="LCU85" s="4"/>
      <c r="LCV85" s="4"/>
      <c r="LCW85" s="4"/>
      <c r="LCX85" s="4"/>
      <c r="LCY85" s="4"/>
      <c r="LCZ85" s="4"/>
      <c r="LDA85" s="4"/>
      <c r="LDB85" s="4"/>
      <c r="LDC85" s="4"/>
      <c r="LDD85" s="4"/>
      <c r="LDE85" s="4"/>
      <c r="LDF85" s="4"/>
      <c r="LDG85" s="4"/>
      <c r="LDH85" s="4"/>
      <c r="LDI85" s="4"/>
      <c r="LDJ85" s="4"/>
      <c r="LDK85" s="4"/>
      <c r="LDL85" s="4"/>
      <c r="LDM85" s="4"/>
      <c r="LDN85" s="4"/>
      <c r="LDO85" s="4"/>
      <c r="LDP85" s="4"/>
      <c r="LDQ85" s="4"/>
      <c r="LDR85" s="4"/>
      <c r="LDS85" s="4"/>
      <c r="LDT85" s="4"/>
      <c r="LDU85" s="4"/>
      <c r="LDV85" s="4"/>
      <c r="LDW85" s="4"/>
      <c r="LDX85" s="4"/>
      <c r="LDY85" s="4"/>
      <c r="LDZ85" s="4"/>
      <c r="LEA85" s="4"/>
      <c r="LEB85" s="4"/>
      <c r="LEC85" s="4"/>
      <c r="LED85" s="4"/>
      <c r="LEE85" s="4"/>
      <c r="LEF85" s="4"/>
      <c r="LEG85" s="4"/>
      <c r="LEH85" s="4"/>
      <c r="LEI85" s="4"/>
      <c r="LEJ85" s="4"/>
      <c r="LEK85" s="4"/>
      <c r="LEL85" s="4"/>
      <c r="LEM85" s="4"/>
      <c r="LEN85" s="4"/>
      <c r="LEO85" s="4"/>
      <c r="LEP85" s="4"/>
      <c r="LEQ85" s="4"/>
      <c r="LER85" s="4"/>
      <c r="LES85" s="4"/>
      <c r="LET85" s="4"/>
      <c r="LEU85" s="4"/>
      <c r="LEV85" s="4"/>
      <c r="LEW85" s="4"/>
      <c r="LEX85" s="4"/>
      <c r="LEY85" s="4"/>
      <c r="LEZ85" s="4"/>
      <c r="LFA85" s="4"/>
      <c r="LFB85" s="4"/>
      <c r="LFC85" s="4"/>
      <c r="LFD85" s="4"/>
      <c r="LFE85" s="4"/>
      <c r="LFF85" s="4"/>
      <c r="LFG85" s="4"/>
      <c r="LFH85" s="4"/>
      <c r="LFI85" s="4"/>
      <c r="LFJ85" s="4"/>
      <c r="LFK85" s="4"/>
      <c r="LFL85" s="4"/>
      <c r="LFM85" s="4"/>
      <c r="LFN85" s="4"/>
      <c r="LFO85" s="4"/>
      <c r="LFP85" s="4"/>
      <c r="LFQ85" s="4"/>
      <c r="LFR85" s="4"/>
      <c r="LFS85" s="4"/>
      <c r="LFT85" s="4"/>
      <c r="LFU85" s="4"/>
      <c r="LFV85" s="4"/>
      <c r="LFW85" s="4"/>
      <c r="LFX85" s="4"/>
      <c r="LFY85" s="4"/>
      <c r="LFZ85" s="4"/>
      <c r="LGA85" s="4"/>
      <c r="LGB85" s="4"/>
      <c r="LGC85" s="4"/>
      <c r="LGD85" s="4"/>
      <c r="LGE85" s="4"/>
      <c r="LGF85" s="4"/>
      <c r="LGG85" s="4"/>
      <c r="LGH85" s="4"/>
      <c r="LGI85" s="4"/>
      <c r="LGJ85" s="4"/>
      <c r="LGK85" s="4"/>
      <c r="LGL85" s="4"/>
      <c r="LGM85" s="4"/>
      <c r="LGN85" s="4"/>
      <c r="LGO85" s="4"/>
      <c r="LGP85" s="4"/>
      <c r="LGQ85" s="4"/>
      <c r="LGR85" s="4"/>
      <c r="LGS85" s="4"/>
      <c r="LGT85" s="4"/>
      <c r="LGU85" s="4"/>
      <c r="LGV85" s="4"/>
      <c r="LGW85" s="4"/>
      <c r="LGX85" s="4"/>
      <c r="LGY85" s="4"/>
      <c r="LGZ85" s="4"/>
      <c r="LHA85" s="4"/>
      <c r="LHB85" s="4"/>
      <c r="LHC85" s="4"/>
      <c r="LHD85" s="4"/>
      <c r="LHE85" s="4"/>
      <c r="LHF85" s="4"/>
      <c r="LHG85" s="4"/>
      <c r="LHH85" s="4"/>
      <c r="LHI85" s="4"/>
      <c r="LHJ85" s="4"/>
      <c r="LHK85" s="4"/>
      <c r="LHL85" s="4"/>
      <c r="LHM85" s="4"/>
      <c r="LHN85" s="4"/>
      <c r="LHO85" s="4"/>
      <c r="LHP85" s="4"/>
      <c r="LHQ85" s="4"/>
      <c r="LHR85" s="4"/>
      <c r="LHS85" s="4"/>
      <c r="LHT85" s="4"/>
      <c r="LHU85" s="4"/>
      <c r="LHV85" s="4"/>
      <c r="LHW85" s="4"/>
      <c r="LHX85" s="4"/>
      <c r="LHY85" s="4"/>
      <c r="LHZ85" s="4"/>
      <c r="LIA85" s="4"/>
      <c r="LIB85" s="4"/>
      <c r="LIC85" s="4"/>
      <c r="LID85" s="4"/>
      <c r="LIE85" s="4"/>
      <c r="LIF85" s="4"/>
      <c r="LIG85" s="4"/>
      <c r="LIH85" s="4"/>
      <c r="LII85" s="4"/>
      <c r="LIJ85" s="4"/>
      <c r="LIK85" s="4"/>
      <c r="LIL85" s="4"/>
      <c r="LIM85" s="4"/>
      <c r="LIN85" s="4"/>
      <c r="LIO85" s="4"/>
      <c r="LIP85" s="4"/>
      <c r="LIQ85" s="4"/>
      <c r="LIR85" s="4"/>
      <c r="LIS85" s="4"/>
      <c r="LIT85" s="4"/>
      <c r="LIU85" s="4"/>
      <c r="LIV85" s="4"/>
      <c r="LIW85" s="4"/>
      <c r="LIX85" s="4"/>
      <c r="LIY85" s="4"/>
      <c r="LIZ85" s="4"/>
      <c r="LJA85" s="4"/>
      <c r="LJB85" s="4"/>
      <c r="LJC85" s="4"/>
      <c r="LJD85" s="4"/>
      <c r="LJE85" s="4"/>
      <c r="LJF85" s="4"/>
      <c r="LJG85" s="4"/>
      <c r="LJH85" s="4"/>
      <c r="LJI85" s="4"/>
      <c r="LJJ85" s="4"/>
      <c r="LJK85" s="4"/>
      <c r="LJL85" s="4"/>
      <c r="LJM85" s="4"/>
      <c r="LJN85" s="4"/>
      <c r="LJO85" s="4"/>
      <c r="LJP85" s="4"/>
      <c r="LJQ85" s="4"/>
      <c r="LJR85" s="4"/>
      <c r="LJS85" s="4"/>
      <c r="LJT85" s="4"/>
      <c r="LJU85" s="4"/>
      <c r="LJV85" s="4"/>
      <c r="LJW85" s="4"/>
      <c r="LJX85" s="4"/>
      <c r="LJY85" s="4"/>
      <c r="LJZ85" s="4"/>
      <c r="LKA85" s="4"/>
      <c r="LKB85" s="4"/>
      <c r="LKC85" s="4"/>
      <c r="LKD85" s="4"/>
      <c r="LKE85" s="4"/>
      <c r="LKF85" s="4"/>
      <c r="LKG85" s="4"/>
      <c r="LKH85" s="4"/>
      <c r="LKI85" s="4"/>
      <c r="LKJ85" s="4"/>
      <c r="LKK85" s="4"/>
      <c r="LKL85" s="4"/>
      <c r="LKM85" s="4"/>
      <c r="LKN85" s="4"/>
      <c r="LKO85" s="4"/>
      <c r="LKP85" s="4"/>
      <c r="LKQ85" s="4"/>
      <c r="LKR85" s="4"/>
      <c r="LKS85" s="4"/>
      <c r="LKT85" s="4"/>
      <c r="LKU85" s="4"/>
      <c r="LKV85" s="4"/>
      <c r="LKW85" s="4"/>
      <c r="LKX85" s="4"/>
      <c r="LKY85" s="4"/>
      <c r="LKZ85" s="4"/>
      <c r="LLA85" s="4"/>
      <c r="LLB85" s="4"/>
      <c r="LLC85" s="4"/>
      <c r="LLD85" s="4"/>
      <c r="LLE85" s="4"/>
      <c r="LLF85" s="4"/>
      <c r="LLG85" s="4"/>
      <c r="LLH85" s="4"/>
      <c r="LLI85" s="4"/>
      <c r="LLJ85" s="4"/>
      <c r="LLK85" s="4"/>
      <c r="LLL85" s="4"/>
      <c r="LLM85" s="4"/>
      <c r="LLN85" s="4"/>
      <c r="LLO85" s="4"/>
      <c r="LLP85" s="4"/>
      <c r="LLQ85" s="4"/>
      <c r="LLR85" s="4"/>
      <c r="LLS85" s="4"/>
      <c r="LLT85" s="4"/>
      <c r="LLU85" s="4"/>
      <c r="LLV85" s="4"/>
      <c r="LLW85" s="4"/>
      <c r="LLX85" s="4"/>
      <c r="LLY85" s="4"/>
      <c r="LLZ85" s="4"/>
      <c r="LMA85" s="4"/>
      <c r="LMB85" s="4"/>
      <c r="LMC85" s="4"/>
      <c r="LMD85" s="4"/>
      <c r="LME85" s="4"/>
      <c r="LMF85" s="4"/>
      <c r="LMG85" s="4"/>
      <c r="LMH85" s="4"/>
      <c r="LMI85" s="4"/>
      <c r="LMJ85" s="4"/>
      <c r="LMK85" s="4"/>
      <c r="LML85" s="4"/>
      <c r="LMM85" s="4"/>
      <c r="LMN85" s="4"/>
      <c r="LMO85" s="4"/>
      <c r="LMP85" s="4"/>
      <c r="LMQ85" s="4"/>
      <c r="LMR85" s="4"/>
      <c r="LMS85" s="4"/>
      <c r="LMT85" s="4"/>
      <c r="LMU85" s="4"/>
      <c r="LMV85" s="4"/>
      <c r="LMW85" s="4"/>
      <c r="LMX85" s="4"/>
      <c r="LMY85" s="4"/>
      <c r="LMZ85" s="4"/>
      <c r="LNA85" s="4"/>
      <c r="LNB85" s="4"/>
      <c r="LNC85" s="4"/>
      <c r="LND85" s="4"/>
      <c r="LNE85" s="4"/>
      <c r="LNF85" s="4"/>
      <c r="LNG85" s="4"/>
      <c r="LNH85" s="4"/>
      <c r="LNI85" s="4"/>
      <c r="LNJ85" s="4"/>
      <c r="LNK85" s="4"/>
      <c r="LNL85" s="4"/>
      <c r="LNM85" s="4"/>
      <c r="LNN85" s="4"/>
      <c r="LNO85" s="4"/>
      <c r="LNP85" s="4"/>
      <c r="LNQ85" s="4"/>
      <c r="LNR85" s="4"/>
      <c r="LNS85" s="4"/>
      <c r="LNT85" s="4"/>
      <c r="LNU85" s="4"/>
      <c r="LNV85" s="4"/>
      <c r="LNW85" s="4"/>
      <c r="LNX85" s="4"/>
      <c r="LNY85" s="4"/>
      <c r="LNZ85" s="4"/>
      <c r="LOA85" s="4"/>
      <c r="LOB85" s="4"/>
      <c r="LOC85" s="4"/>
      <c r="LOD85" s="4"/>
      <c r="LOE85" s="4"/>
      <c r="LOF85" s="4"/>
      <c r="LOG85" s="4"/>
      <c r="LOH85" s="4"/>
      <c r="LOI85" s="4"/>
      <c r="LOJ85" s="4"/>
      <c r="LOK85" s="4"/>
      <c r="LOL85" s="4"/>
      <c r="LOM85" s="4"/>
      <c r="LON85" s="4"/>
      <c r="LOO85" s="4"/>
      <c r="LOP85" s="4"/>
      <c r="LOQ85" s="4"/>
      <c r="LOR85" s="4"/>
      <c r="LOS85" s="4"/>
      <c r="LOT85" s="4"/>
      <c r="LOU85" s="4"/>
      <c r="LOV85" s="4"/>
      <c r="LOW85" s="4"/>
      <c r="LOX85" s="4"/>
      <c r="LOY85" s="4"/>
      <c r="LOZ85" s="4"/>
      <c r="LPA85" s="4"/>
      <c r="LPB85" s="4"/>
      <c r="LPC85" s="4"/>
      <c r="LPD85" s="4"/>
      <c r="LPE85" s="4"/>
      <c r="LPF85" s="4"/>
      <c r="LPG85" s="4"/>
      <c r="LPH85" s="4"/>
      <c r="LPI85" s="4"/>
      <c r="LPJ85" s="4"/>
      <c r="LPK85" s="4"/>
      <c r="LPL85" s="4"/>
      <c r="LPM85" s="4"/>
      <c r="LPN85" s="4"/>
      <c r="LPO85" s="4"/>
      <c r="LPP85" s="4"/>
      <c r="LPQ85" s="4"/>
      <c r="LPR85" s="4"/>
      <c r="LPS85" s="4"/>
      <c r="LPT85" s="4"/>
      <c r="LPU85" s="4"/>
      <c r="LPV85" s="4"/>
      <c r="LPW85" s="4"/>
      <c r="LPX85" s="4"/>
      <c r="LPY85" s="4"/>
      <c r="LPZ85" s="4"/>
      <c r="LQA85" s="4"/>
      <c r="LQB85" s="4"/>
      <c r="LQC85" s="4"/>
      <c r="LQD85" s="4"/>
      <c r="LQE85" s="4"/>
      <c r="LQF85" s="4"/>
      <c r="LQG85" s="4"/>
      <c r="LQH85" s="4"/>
      <c r="LQI85" s="4"/>
      <c r="LQJ85" s="4"/>
      <c r="LQK85" s="4"/>
      <c r="LQL85" s="4"/>
      <c r="LQM85" s="4"/>
      <c r="LQN85" s="4"/>
      <c r="LQO85" s="4"/>
      <c r="LQP85" s="4"/>
      <c r="LQQ85" s="4"/>
      <c r="LQR85" s="4"/>
      <c r="LQS85" s="4"/>
      <c r="LQT85" s="4"/>
      <c r="LQU85" s="4"/>
      <c r="LQV85" s="4"/>
      <c r="LQW85" s="4"/>
      <c r="LQX85" s="4"/>
      <c r="LQY85" s="4"/>
      <c r="LQZ85" s="4"/>
      <c r="LRA85" s="4"/>
      <c r="LRB85" s="4"/>
      <c r="LRC85" s="4"/>
      <c r="LRD85" s="4"/>
      <c r="LRE85" s="4"/>
      <c r="LRF85" s="4"/>
      <c r="LRG85" s="4"/>
      <c r="LRH85" s="4"/>
      <c r="LRI85" s="4"/>
      <c r="LRJ85" s="4"/>
      <c r="LRK85" s="4"/>
      <c r="LRL85" s="4"/>
      <c r="LRM85" s="4"/>
      <c r="LRN85" s="4"/>
      <c r="LRO85" s="4"/>
      <c r="LRP85" s="4"/>
      <c r="LRQ85" s="4"/>
      <c r="LRR85" s="4"/>
      <c r="LRS85" s="4"/>
      <c r="LRT85" s="4"/>
      <c r="LRU85" s="4"/>
      <c r="LRV85" s="4"/>
      <c r="LRW85" s="4"/>
      <c r="LRX85" s="4"/>
      <c r="LRY85" s="4"/>
      <c r="LRZ85" s="4"/>
      <c r="LSA85" s="4"/>
      <c r="LSB85" s="4"/>
      <c r="LSC85" s="4"/>
      <c r="LSD85" s="4"/>
      <c r="LSE85" s="4"/>
      <c r="LSF85" s="4"/>
      <c r="LSG85" s="4"/>
      <c r="LSH85" s="4"/>
      <c r="LSI85" s="4"/>
      <c r="LSJ85" s="4"/>
      <c r="LSK85" s="4"/>
      <c r="LSL85" s="4"/>
      <c r="LSM85" s="4"/>
      <c r="LSN85" s="4"/>
      <c r="LSO85" s="4"/>
      <c r="LSP85" s="4"/>
      <c r="LSQ85" s="4"/>
      <c r="LSR85" s="4"/>
      <c r="LSS85" s="4"/>
      <c r="LST85" s="4"/>
      <c r="LSU85" s="4"/>
      <c r="LSV85" s="4"/>
      <c r="LSW85" s="4"/>
      <c r="LSX85" s="4"/>
      <c r="LSY85" s="4"/>
      <c r="LSZ85" s="4"/>
      <c r="LTA85" s="4"/>
      <c r="LTB85" s="4"/>
      <c r="LTC85" s="4"/>
      <c r="LTD85" s="4"/>
      <c r="LTE85" s="4"/>
      <c r="LTF85" s="4"/>
      <c r="LTG85" s="4"/>
      <c r="LTH85" s="4"/>
      <c r="LTI85" s="4"/>
      <c r="LTJ85" s="4"/>
      <c r="LTK85" s="4"/>
      <c r="LTL85" s="4"/>
      <c r="LTM85" s="4"/>
      <c r="LTN85" s="4"/>
      <c r="LTO85" s="4"/>
      <c r="LTP85" s="4"/>
      <c r="LTQ85" s="4"/>
      <c r="LTR85" s="4"/>
      <c r="LTS85" s="4"/>
      <c r="LTT85" s="4"/>
      <c r="LTU85" s="4"/>
      <c r="LTV85" s="4"/>
      <c r="LTW85" s="4"/>
      <c r="LTX85" s="4"/>
      <c r="LTY85" s="4"/>
      <c r="LTZ85" s="4"/>
      <c r="LUA85" s="4"/>
      <c r="LUB85" s="4"/>
      <c r="LUC85" s="4"/>
      <c r="LUD85" s="4"/>
      <c r="LUE85" s="4"/>
      <c r="LUF85" s="4"/>
      <c r="LUG85" s="4"/>
      <c r="LUH85" s="4"/>
      <c r="LUI85" s="4"/>
      <c r="LUJ85" s="4"/>
      <c r="LUK85" s="4"/>
      <c r="LUL85" s="4"/>
      <c r="LUM85" s="4"/>
      <c r="LUN85" s="4"/>
      <c r="LUO85" s="4"/>
      <c r="LUP85" s="4"/>
      <c r="LUQ85" s="4"/>
      <c r="LUR85" s="4"/>
      <c r="LUS85" s="4"/>
      <c r="LUT85" s="4"/>
      <c r="LUU85" s="4"/>
      <c r="LUV85" s="4"/>
      <c r="LUW85" s="4"/>
      <c r="LUX85" s="4"/>
      <c r="LUY85" s="4"/>
      <c r="LUZ85" s="4"/>
      <c r="LVA85" s="4"/>
      <c r="LVB85" s="4"/>
      <c r="LVC85" s="4"/>
      <c r="LVD85" s="4"/>
      <c r="LVE85" s="4"/>
      <c r="LVF85" s="4"/>
      <c r="LVG85" s="4"/>
      <c r="LVH85" s="4"/>
      <c r="LVI85" s="4"/>
      <c r="LVJ85" s="4"/>
      <c r="LVK85" s="4"/>
      <c r="LVL85" s="4"/>
      <c r="LVM85" s="4"/>
      <c r="LVN85" s="4"/>
      <c r="LVO85" s="4"/>
      <c r="LVP85" s="4"/>
      <c r="LVQ85" s="4"/>
      <c r="LVR85" s="4"/>
      <c r="LVS85" s="4"/>
      <c r="LVT85" s="4"/>
      <c r="LVU85" s="4"/>
      <c r="LVV85" s="4"/>
      <c r="LVW85" s="4"/>
      <c r="LVX85" s="4"/>
      <c r="LVY85" s="4"/>
      <c r="LVZ85" s="4"/>
      <c r="LWA85" s="4"/>
      <c r="LWB85" s="4"/>
      <c r="LWC85" s="4"/>
      <c r="LWD85" s="4"/>
      <c r="LWE85" s="4"/>
      <c r="LWF85" s="4"/>
      <c r="LWG85" s="4"/>
      <c r="LWH85" s="4"/>
      <c r="LWI85" s="4"/>
      <c r="LWJ85" s="4"/>
      <c r="LWK85" s="4"/>
      <c r="LWL85" s="4"/>
      <c r="LWM85" s="4"/>
      <c r="LWN85" s="4"/>
      <c r="LWO85" s="4"/>
      <c r="LWP85" s="4"/>
      <c r="LWQ85" s="4"/>
      <c r="LWR85" s="4"/>
      <c r="LWS85" s="4"/>
      <c r="LWT85" s="4"/>
      <c r="LWU85" s="4"/>
      <c r="LWV85" s="4"/>
      <c r="LWW85" s="4"/>
      <c r="LWX85" s="4"/>
      <c r="LWY85" s="4"/>
      <c r="LWZ85" s="4"/>
      <c r="LXA85" s="4"/>
      <c r="LXB85" s="4"/>
      <c r="LXC85" s="4"/>
      <c r="LXD85" s="4"/>
      <c r="LXE85" s="4"/>
      <c r="LXF85" s="4"/>
      <c r="LXG85" s="4"/>
      <c r="LXH85" s="4"/>
      <c r="LXI85" s="4"/>
      <c r="LXJ85" s="4"/>
      <c r="LXK85" s="4"/>
      <c r="LXL85" s="4"/>
      <c r="LXM85" s="4"/>
      <c r="LXN85" s="4"/>
      <c r="LXO85" s="4"/>
      <c r="LXP85" s="4"/>
      <c r="LXQ85" s="4"/>
      <c r="LXR85" s="4"/>
      <c r="LXS85" s="4"/>
      <c r="LXT85" s="4"/>
      <c r="LXU85" s="4"/>
      <c r="LXV85" s="4"/>
      <c r="LXW85" s="4"/>
      <c r="LXX85" s="4"/>
      <c r="LXY85" s="4"/>
      <c r="LXZ85" s="4"/>
      <c r="LYA85" s="4"/>
      <c r="LYB85" s="4"/>
      <c r="LYC85" s="4"/>
      <c r="LYD85" s="4"/>
      <c r="LYE85" s="4"/>
      <c r="LYF85" s="4"/>
      <c r="LYG85" s="4"/>
      <c r="LYH85" s="4"/>
      <c r="LYI85" s="4"/>
      <c r="LYJ85" s="4"/>
      <c r="LYK85" s="4"/>
      <c r="LYL85" s="4"/>
      <c r="LYM85" s="4"/>
      <c r="LYN85" s="4"/>
      <c r="LYO85" s="4"/>
      <c r="LYP85" s="4"/>
      <c r="LYQ85" s="4"/>
      <c r="LYR85" s="4"/>
      <c r="LYS85" s="4"/>
      <c r="LYT85" s="4"/>
      <c r="LYU85" s="4"/>
      <c r="LYV85" s="4"/>
      <c r="LYW85" s="4"/>
      <c r="LYX85" s="4"/>
      <c r="LYY85" s="4"/>
      <c r="LYZ85" s="4"/>
      <c r="LZA85" s="4"/>
      <c r="LZB85" s="4"/>
      <c r="LZC85" s="4"/>
      <c r="LZD85" s="4"/>
      <c r="LZE85" s="4"/>
      <c r="LZF85" s="4"/>
      <c r="LZG85" s="4"/>
      <c r="LZH85" s="4"/>
      <c r="LZI85" s="4"/>
      <c r="LZJ85" s="4"/>
      <c r="LZK85" s="4"/>
      <c r="LZL85" s="4"/>
      <c r="LZM85" s="4"/>
      <c r="LZN85" s="4"/>
      <c r="LZO85" s="4"/>
      <c r="LZP85" s="4"/>
      <c r="LZQ85" s="4"/>
      <c r="LZR85" s="4"/>
      <c r="LZS85" s="4"/>
      <c r="LZT85" s="4"/>
      <c r="LZU85" s="4"/>
      <c r="LZV85" s="4"/>
      <c r="LZW85" s="4"/>
      <c r="LZX85" s="4"/>
      <c r="LZY85" s="4"/>
      <c r="LZZ85" s="4"/>
      <c r="MAA85" s="4"/>
      <c r="MAB85" s="4"/>
      <c r="MAC85" s="4"/>
      <c r="MAD85" s="4"/>
      <c r="MAE85" s="4"/>
      <c r="MAF85" s="4"/>
      <c r="MAG85" s="4"/>
      <c r="MAH85" s="4"/>
      <c r="MAI85" s="4"/>
      <c r="MAJ85" s="4"/>
      <c r="MAK85" s="4"/>
      <c r="MAL85" s="4"/>
      <c r="MAM85" s="4"/>
      <c r="MAN85" s="4"/>
      <c r="MAO85" s="4"/>
      <c r="MAP85" s="4"/>
      <c r="MAQ85" s="4"/>
      <c r="MAR85" s="4"/>
      <c r="MAS85" s="4"/>
      <c r="MAT85" s="4"/>
      <c r="MAU85" s="4"/>
      <c r="MAV85" s="4"/>
      <c r="MAW85" s="4"/>
      <c r="MAX85" s="4"/>
      <c r="MAY85" s="4"/>
      <c r="MAZ85" s="4"/>
      <c r="MBA85" s="4"/>
      <c r="MBB85" s="4"/>
      <c r="MBC85" s="4"/>
      <c r="MBD85" s="4"/>
      <c r="MBE85" s="4"/>
      <c r="MBF85" s="4"/>
      <c r="MBG85" s="4"/>
      <c r="MBH85" s="4"/>
      <c r="MBI85" s="4"/>
      <c r="MBJ85" s="4"/>
      <c r="MBK85" s="4"/>
      <c r="MBL85" s="4"/>
      <c r="MBM85" s="4"/>
      <c r="MBN85" s="4"/>
      <c r="MBO85" s="4"/>
      <c r="MBP85" s="4"/>
      <c r="MBQ85" s="4"/>
      <c r="MBR85" s="4"/>
      <c r="MBS85" s="4"/>
      <c r="MBT85" s="4"/>
      <c r="MBU85" s="4"/>
      <c r="MBV85" s="4"/>
      <c r="MBW85" s="4"/>
      <c r="MBX85" s="4"/>
      <c r="MBY85" s="4"/>
      <c r="MBZ85" s="4"/>
      <c r="MCA85" s="4"/>
      <c r="MCB85" s="4"/>
      <c r="MCC85" s="4"/>
      <c r="MCD85" s="4"/>
      <c r="MCE85" s="4"/>
      <c r="MCF85" s="4"/>
      <c r="MCG85" s="4"/>
      <c r="MCH85" s="4"/>
      <c r="MCI85" s="4"/>
      <c r="MCJ85" s="4"/>
      <c r="MCK85" s="4"/>
      <c r="MCL85" s="4"/>
      <c r="MCM85" s="4"/>
      <c r="MCN85" s="4"/>
      <c r="MCO85" s="4"/>
      <c r="MCP85" s="4"/>
      <c r="MCQ85" s="4"/>
      <c r="MCR85" s="4"/>
      <c r="MCS85" s="4"/>
      <c r="MCT85" s="4"/>
      <c r="MCU85" s="4"/>
      <c r="MCV85" s="4"/>
      <c r="MCW85" s="4"/>
      <c r="MCX85" s="4"/>
      <c r="MCY85" s="4"/>
      <c r="MCZ85" s="4"/>
      <c r="MDA85" s="4"/>
      <c r="MDB85" s="4"/>
      <c r="MDC85" s="4"/>
      <c r="MDD85" s="4"/>
      <c r="MDE85" s="4"/>
      <c r="MDF85" s="4"/>
      <c r="MDG85" s="4"/>
      <c r="MDH85" s="4"/>
      <c r="MDI85" s="4"/>
      <c r="MDJ85" s="4"/>
      <c r="MDK85" s="4"/>
      <c r="MDL85" s="4"/>
      <c r="MDM85" s="4"/>
      <c r="MDN85" s="4"/>
      <c r="MDO85" s="4"/>
      <c r="MDP85" s="4"/>
      <c r="MDQ85" s="4"/>
      <c r="MDR85" s="4"/>
      <c r="MDS85" s="4"/>
      <c r="MDT85" s="4"/>
      <c r="MDU85" s="4"/>
      <c r="MDV85" s="4"/>
      <c r="MDW85" s="4"/>
      <c r="MDX85" s="4"/>
      <c r="MDY85" s="4"/>
      <c r="MDZ85" s="4"/>
      <c r="MEA85" s="4"/>
      <c r="MEB85" s="4"/>
      <c r="MEC85" s="4"/>
      <c r="MED85" s="4"/>
      <c r="MEE85" s="4"/>
      <c r="MEF85" s="4"/>
      <c r="MEG85" s="4"/>
      <c r="MEH85" s="4"/>
      <c r="MEI85" s="4"/>
      <c r="MEJ85" s="4"/>
      <c r="MEK85" s="4"/>
      <c r="MEL85" s="4"/>
      <c r="MEM85" s="4"/>
      <c r="MEN85" s="4"/>
      <c r="MEO85" s="4"/>
      <c r="MEP85" s="4"/>
      <c r="MEQ85" s="4"/>
      <c r="MER85" s="4"/>
      <c r="MES85" s="4"/>
      <c r="MET85" s="4"/>
      <c r="MEU85" s="4"/>
      <c r="MEV85" s="4"/>
      <c r="MEW85" s="4"/>
      <c r="MEX85" s="4"/>
      <c r="MEY85" s="4"/>
      <c r="MEZ85" s="4"/>
      <c r="MFA85" s="4"/>
      <c r="MFB85" s="4"/>
      <c r="MFC85" s="4"/>
      <c r="MFD85" s="4"/>
      <c r="MFE85" s="4"/>
      <c r="MFF85" s="4"/>
      <c r="MFG85" s="4"/>
      <c r="MFH85" s="4"/>
      <c r="MFI85" s="4"/>
      <c r="MFJ85" s="4"/>
      <c r="MFK85" s="4"/>
      <c r="MFL85" s="4"/>
      <c r="MFM85" s="4"/>
      <c r="MFN85" s="4"/>
      <c r="MFO85" s="4"/>
      <c r="MFP85" s="4"/>
      <c r="MFQ85" s="4"/>
      <c r="MFR85" s="4"/>
      <c r="MFS85" s="4"/>
      <c r="MFT85" s="4"/>
      <c r="MFU85" s="4"/>
      <c r="MFV85" s="4"/>
      <c r="MFW85" s="4"/>
      <c r="MFX85" s="4"/>
      <c r="MFY85" s="4"/>
      <c r="MFZ85" s="4"/>
      <c r="MGA85" s="4"/>
      <c r="MGB85" s="4"/>
      <c r="MGC85" s="4"/>
      <c r="MGD85" s="4"/>
      <c r="MGE85" s="4"/>
      <c r="MGF85" s="4"/>
      <c r="MGG85" s="4"/>
      <c r="MGH85" s="4"/>
      <c r="MGI85" s="4"/>
      <c r="MGJ85" s="4"/>
      <c r="MGK85" s="4"/>
      <c r="MGL85" s="4"/>
      <c r="MGM85" s="4"/>
      <c r="MGN85" s="4"/>
      <c r="MGO85" s="4"/>
      <c r="MGP85" s="4"/>
      <c r="MGQ85" s="4"/>
      <c r="MGR85" s="4"/>
      <c r="MGS85" s="4"/>
      <c r="MGT85" s="4"/>
      <c r="MGU85" s="4"/>
      <c r="MGV85" s="4"/>
      <c r="MGW85" s="4"/>
      <c r="MGX85" s="4"/>
      <c r="MGY85" s="4"/>
      <c r="MGZ85" s="4"/>
      <c r="MHA85" s="4"/>
      <c r="MHB85" s="4"/>
      <c r="MHC85" s="4"/>
      <c r="MHD85" s="4"/>
      <c r="MHE85" s="4"/>
      <c r="MHF85" s="4"/>
      <c r="MHG85" s="4"/>
      <c r="MHH85" s="4"/>
      <c r="MHI85" s="4"/>
      <c r="MHJ85" s="4"/>
      <c r="MHK85" s="4"/>
      <c r="MHL85" s="4"/>
      <c r="MHM85" s="4"/>
      <c r="MHN85" s="4"/>
      <c r="MHO85" s="4"/>
      <c r="MHP85" s="4"/>
      <c r="MHQ85" s="4"/>
      <c r="MHR85" s="4"/>
      <c r="MHS85" s="4"/>
      <c r="MHT85" s="4"/>
      <c r="MHU85" s="4"/>
      <c r="MHV85" s="4"/>
      <c r="MHW85" s="4"/>
      <c r="MHX85" s="4"/>
      <c r="MHY85" s="4"/>
      <c r="MHZ85" s="4"/>
      <c r="MIA85" s="4"/>
      <c r="MIB85" s="4"/>
      <c r="MIC85" s="4"/>
      <c r="MID85" s="4"/>
      <c r="MIE85" s="4"/>
      <c r="MIF85" s="4"/>
      <c r="MIG85" s="4"/>
      <c r="MIH85" s="4"/>
      <c r="MII85" s="4"/>
      <c r="MIJ85" s="4"/>
      <c r="MIK85" s="4"/>
      <c r="MIL85" s="4"/>
      <c r="MIM85" s="4"/>
      <c r="MIN85" s="4"/>
      <c r="MIO85" s="4"/>
      <c r="MIP85" s="4"/>
      <c r="MIQ85" s="4"/>
      <c r="MIR85" s="4"/>
      <c r="MIS85" s="4"/>
      <c r="MIT85" s="4"/>
      <c r="MIU85" s="4"/>
      <c r="MIV85" s="4"/>
      <c r="MIW85" s="4"/>
      <c r="MIX85" s="4"/>
      <c r="MIY85" s="4"/>
      <c r="MIZ85" s="4"/>
      <c r="MJA85" s="4"/>
      <c r="MJB85" s="4"/>
      <c r="MJC85" s="4"/>
      <c r="MJD85" s="4"/>
      <c r="MJE85" s="4"/>
      <c r="MJF85" s="4"/>
      <c r="MJG85" s="4"/>
      <c r="MJH85" s="4"/>
      <c r="MJI85" s="4"/>
      <c r="MJJ85" s="4"/>
      <c r="MJK85" s="4"/>
      <c r="MJL85" s="4"/>
      <c r="MJM85" s="4"/>
      <c r="MJN85" s="4"/>
      <c r="MJO85" s="4"/>
      <c r="MJP85" s="4"/>
      <c r="MJQ85" s="4"/>
      <c r="MJR85" s="4"/>
      <c r="MJS85" s="4"/>
      <c r="MJT85" s="4"/>
      <c r="MJU85" s="4"/>
      <c r="MJV85" s="4"/>
      <c r="MJW85" s="4"/>
      <c r="MJX85" s="4"/>
      <c r="MJY85" s="4"/>
      <c r="MJZ85" s="4"/>
      <c r="MKA85" s="4"/>
      <c r="MKB85" s="4"/>
      <c r="MKC85" s="4"/>
      <c r="MKD85" s="4"/>
      <c r="MKE85" s="4"/>
      <c r="MKF85" s="4"/>
      <c r="MKG85" s="4"/>
      <c r="MKH85" s="4"/>
      <c r="MKI85" s="4"/>
      <c r="MKJ85" s="4"/>
      <c r="MKK85" s="4"/>
      <c r="MKL85" s="4"/>
      <c r="MKM85" s="4"/>
      <c r="MKN85" s="4"/>
      <c r="MKO85" s="4"/>
      <c r="MKP85" s="4"/>
      <c r="MKQ85" s="4"/>
      <c r="MKR85" s="4"/>
      <c r="MKS85" s="4"/>
      <c r="MKT85" s="4"/>
      <c r="MKU85" s="4"/>
      <c r="MKV85" s="4"/>
      <c r="MKW85" s="4"/>
      <c r="MKX85" s="4"/>
      <c r="MKY85" s="4"/>
      <c r="MKZ85" s="4"/>
      <c r="MLA85" s="4"/>
      <c r="MLB85" s="4"/>
      <c r="MLC85" s="4"/>
      <c r="MLD85" s="4"/>
      <c r="MLE85" s="4"/>
      <c r="MLF85" s="4"/>
      <c r="MLG85" s="4"/>
      <c r="MLH85" s="4"/>
      <c r="MLI85" s="4"/>
      <c r="MLJ85" s="4"/>
      <c r="MLK85" s="4"/>
      <c r="MLL85" s="4"/>
      <c r="MLM85" s="4"/>
      <c r="MLN85" s="4"/>
      <c r="MLO85" s="4"/>
      <c r="MLP85" s="4"/>
      <c r="MLQ85" s="4"/>
      <c r="MLR85" s="4"/>
      <c r="MLS85" s="4"/>
      <c r="MLT85" s="4"/>
      <c r="MLU85" s="4"/>
      <c r="MLV85" s="4"/>
      <c r="MLW85" s="4"/>
      <c r="MLX85" s="4"/>
      <c r="MLY85" s="4"/>
      <c r="MLZ85" s="4"/>
      <c r="MMA85" s="4"/>
      <c r="MMB85" s="4"/>
      <c r="MMC85" s="4"/>
      <c r="MMD85" s="4"/>
      <c r="MME85" s="4"/>
      <c r="MMF85" s="4"/>
      <c r="MMG85" s="4"/>
      <c r="MMH85" s="4"/>
      <c r="MMI85" s="4"/>
      <c r="MMJ85" s="4"/>
      <c r="MMK85" s="4"/>
      <c r="MML85" s="4"/>
      <c r="MMM85" s="4"/>
      <c r="MMN85" s="4"/>
      <c r="MMO85" s="4"/>
      <c r="MMP85" s="4"/>
      <c r="MMQ85" s="4"/>
      <c r="MMR85" s="4"/>
      <c r="MMS85" s="4"/>
      <c r="MMT85" s="4"/>
      <c r="MMU85" s="4"/>
      <c r="MMV85" s="4"/>
      <c r="MMW85" s="4"/>
      <c r="MMX85" s="4"/>
      <c r="MMY85" s="4"/>
      <c r="MMZ85" s="4"/>
      <c r="MNA85" s="4"/>
      <c r="MNB85" s="4"/>
      <c r="MNC85" s="4"/>
      <c r="MND85" s="4"/>
      <c r="MNE85" s="4"/>
      <c r="MNF85" s="4"/>
      <c r="MNG85" s="4"/>
      <c r="MNH85" s="4"/>
      <c r="MNI85" s="4"/>
      <c r="MNJ85" s="4"/>
      <c r="MNK85" s="4"/>
      <c r="MNL85" s="4"/>
      <c r="MNM85" s="4"/>
      <c r="MNN85" s="4"/>
      <c r="MNO85" s="4"/>
      <c r="MNP85" s="4"/>
      <c r="MNQ85" s="4"/>
      <c r="MNR85" s="4"/>
      <c r="MNS85" s="4"/>
      <c r="MNT85" s="4"/>
      <c r="MNU85" s="4"/>
      <c r="MNV85" s="4"/>
      <c r="MNW85" s="4"/>
      <c r="MNX85" s="4"/>
      <c r="MNY85" s="4"/>
      <c r="MNZ85" s="4"/>
      <c r="MOA85" s="4"/>
      <c r="MOB85" s="4"/>
      <c r="MOC85" s="4"/>
      <c r="MOD85" s="4"/>
      <c r="MOE85" s="4"/>
      <c r="MOF85" s="4"/>
      <c r="MOG85" s="4"/>
      <c r="MOH85" s="4"/>
      <c r="MOI85" s="4"/>
      <c r="MOJ85" s="4"/>
      <c r="MOK85" s="4"/>
      <c r="MOL85" s="4"/>
      <c r="MOM85" s="4"/>
      <c r="MON85" s="4"/>
      <c r="MOO85" s="4"/>
      <c r="MOP85" s="4"/>
      <c r="MOQ85" s="4"/>
      <c r="MOR85" s="4"/>
      <c r="MOS85" s="4"/>
      <c r="MOT85" s="4"/>
      <c r="MOU85" s="4"/>
      <c r="MOV85" s="4"/>
      <c r="MOW85" s="4"/>
      <c r="MOX85" s="4"/>
      <c r="MOY85" s="4"/>
      <c r="MOZ85" s="4"/>
      <c r="MPA85" s="4"/>
      <c r="MPB85" s="4"/>
      <c r="MPC85" s="4"/>
      <c r="MPD85" s="4"/>
      <c r="MPE85" s="4"/>
      <c r="MPF85" s="4"/>
      <c r="MPG85" s="4"/>
      <c r="MPH85" s="4"/>
      <c r="MPI85" s="4"/>
      <c r="MPJ85" s="4"/>
      <c r="MPK85" s="4"/>
      <c r="MPL85" s="4"/>
      <c r="MPM85" s="4"/>
      <c r="MPN85" s="4"/>
      <c r="MPO85" s="4"/>
      <c r="MPP85" s="4"/>
      <c r="MPQ85" s="4"/>
      <c r="MPR85" s="4"/>
      <c r="MPS85" s="4"/>
      <c r="MPT85" s="4"/>
      <c r="MPU85" s="4"/>
      <c r="MPV85" s="4"/>
      <c r="MPW85" s="4"/>
      <c r="MPX85" s="4"/>
      <c r="MPY85" s="4"/>
      <c r="MPZ85" s="4"/>
      <c r="MQA85" s="4"/>
      <c r="MQB85" s="4"/>
      <c r="MQC85" s="4"/>
      <c r="MQD85" s="4"/>
      <c r="MQE85" s="4"/>
      <c r="MQF85" s="4"/>
      <c r="MQG85" s="4"/>
      <c r="MQH85" s="4"/>
      <c r="MQI85" s="4"/>
      <c r="MQJ85" s="4"/>
      <c r="MQK85" s="4"/>
      <c r="MQL85" s="4"/>
      <c r="MQM85" s="4"/>
      <c r="MQN85" s="4"/>
      <c r="MQO85" s="4"/>
      <c r="MQP85" s="4"/>
      <c r="MQQ85" s="4"/>
      <c r="MQR85" s="4"/>
      <c r="MQS85" s="4"/>
      <c r="MQT85" s="4"/>
      <c r="MQU85" s="4"/>
      <c r="MQV85" s="4"/>
      <c r="MQW85" s="4"/>
      <c r="MQX85" s="4"/>
      <c r="MQY85" s="4"/>
      <c r="MQZ85" s="4"/>
      <c r="MRA85" s="4"/>
      <c r="MRB85" s="4"/>
      <c r="MRC85" s="4"/>
      <c r="MRD85" s="4"/>
      <c r="MRE85" s="4"/>
      <c r="MRF85" s="4"/>
      <c r="MRG85" s="4"/>
      <c r="MRH85" s="4"/>
      <c r="MRI85" s="4"/>
      <c r="MRJ85" s="4"/>
      <c r="MRK85" s="4"/>
      <c r="MRL85" s="4"/>
      <c r="MRM85" s="4"/>
      <c r="MRN85" s="4"/>
      <c r="MRO85" s="4"/>
      <c r="MRP85" s="4"/>
      <c r="MRQ85" s="4"/>
      <c r="MRR85" s="4"/>
      <c r="MRS85" s="4"/>
      <c r="MRT85" s="4"/>
      <c r="MRU85" s="4"/>
      <c r="MRV85" s="4"/>
      <c r="MRW85" s="4"/>
      <c r="MRX85" s="4"/>
      <c r="MRY85" s="4"/>
      <c r="MRZ85" s="4"/>
      <c r="MSA85" s="4"/>
      <c r="MSB85" s="4"/>
      <c r="MSC85" s="4"/>
      <c r="MSD85" s="4"/>
      <c r="MSE85" s="4"/>
      <c r="MSF85" s="4"/>
      <c r="MSG85" s="4"/>
      <c r="MSH85" s="4"/>
      <c r="MSI85" s="4"/>
      <c r="MSJ85" s="4"/>
      <c r="MSK85" s="4"/>
      <c r="MSL85" s="4"/>
      <c r="MSM85" s="4"/>
      <c r="MSN85" s="4"/>
      <c r="MSO85" s="4"/>
      <c r="MSP85" s="4"/>
      <c r="MSQ85" s="4"/>
      <c r="MSR85" s="4"/>
      <c r="MSS85" s="4"/>
      <c r="MST85" s="4"/>
      <c r="MSU85" s="4"/>
      <c r="MSV85" s="4"/>
      <c r="MSW85" s="4"/>
      <c r="MSX85" s="4"/>
      <c r="MSY85" s="4"/>
      <c r="MSZ85" s="4"/>
      <c r="MTA85" s="4"/>
      <c r="MTB85" s="4"/>
      <c r="MTC85" s="4"/>
      <c r="MTD85" s="4"/>
      <c r="MTE85" s="4"/>
      <c r="MTF85" s="4"/>
      <c r="MTG85" s="4"/>
      <c r="MTH85" s="4"/>
      <c r="MTI85" s="4"/>
      <c r="MTJ85" s="4"/>
      <c r="MTK85" s="4"/>
      <c r="MTL85" s="4"/>
      <c r="MTM85" s="4"/>
      <c r="MTN85" s="4"/>
      <c r="MTO85" s="4"/>
      <c r="MTP85" s="4"/>
      <c r="MTQ85" s="4"/>
      <c r="MTR85" s="4"/>
      <c r="MTS85" s="4"/>
      <c r="MTT85" s="4"/>
      <c r="MTU85" s="4"/>
      <c r="MTV85" s="4"/>
      <c r="MTW85" s="4"/>
      <c r="MTX85" s="4"/>
      <c r="MTY85" s="4"/>
      <c r="MTZ85" s="4"/>
      <c r="MUA85" s="4"/>
      <c r="MUB85" s="4"/>
      <c r="MUC85" s="4"/>
      <c r="MUD85" s="4"/>
      <c r="MUE85" s="4"/>
      <c r="MUF85" s="4"/>
      <c r="MUG85" s="4"/>
      <c r="MUH85" s="4"/>
      <c r="MUI85" s="4"/>
      <c r="MUJ85" s="4"/>
      <c r="MUK85" s="4"/>
      <c r="MUL85" s="4"/>
      <c r="MUM85" s="4"/>
      <c r="MUN85" s="4"/>
      <c r="MUO85" s="4"/>
      <c r="MUP85" s="4"/>
      <c r="MUQ85" s="4"/>
      <c r="MUR85" s="4"/>
      <c r="MUS85" s="4"/>
      <c r="MUT85" s="4"/>
      <c r="MUU85" s="4"/>
      <c r="MUV85" s="4"/>
      <c r="MUW85" s="4"/>
      <c r="MUX85" s="4"/>
      <c r="MUY85" s="4"/>
      <c r="MUZ85" s="4"/>
      <c r="MVA85" s="4"/>
      <c r="MVB85" s="4"/>
      <c r="MVC85" s="4"/>
      <c r="MVD85" s="4"/>
      <c r="MVE85" s="4"/>
      <c r="MVF85" s="4"/>
      <c r="MVG85" s="4"/>
      <c r="MVH85" s="4"/>
      <c r="MVI85" s="4"/>
      <c r="MVJ85" s="4"/>
      <c r="MVK85" s="4"/>
      <c r="MVL85" s="4"/>
      <c r="MVM85" s="4"/>
      <c r="MVN85" s="4"/>
      <c r="MVO85" s="4"/>
      <c r="MVP85" s="4"/>
      <c r="MVQ85" s="4"/>
      <c r="MVR85" s="4"/>
      <c r="MVS85" s="4"/>
      <c r="MVT85" s="4"/>
      <c r="MVU85" s="4"/>
      <c r="MVV85" s="4"/>
      <c r="MVW85" s="4"/>
      <c r="MVX85" s="4"/>
      <c r="MVY85" s="4"/>
      <c r="MVZ85" s="4"/>
      <c r="MWA85" s="4"/>
      <c r="MWB85" s="4"/>
      <c r="MWC85" s="4"/>
      <c r="MWD85" s="4"/>
      <c r="MWE85" s="4"/>
      <c r="MWF85" s="4"/>
      <c r="MWG85" s="4"/>
      <c r="MWH85" s="4"/>
      <c r="MWI85" s="4"/>
      <c r="MWJ85" s="4"/>
      <c r="MWK85" s="4"/>
      <c r="MWL85" s="4"/>
      <c r="MWM85" s="4"/>
      <c r="MWN85" s="4"/>
      <c r="MWO85" s="4"/>
      <c r="MWP85" s="4"/>
      <c r="MWQ85" s="4"/>
      <c r="MWR85" s="4"/>
      <c r="MWS85" s="4"/>
      <c r="MWT85" s="4"/>
      <c r="MWU85" s="4"/>
      <c r="MWV85" s="4"/>
      <c r="MWW85" s="4"/>
      <c r="MWX85" s="4"/>
      <c r="MWY85" s="4"/>
      <c r="MWZ85" s="4"/>
      <c r="MXA85" s="4"/>
      <c r="MXB85" s="4"/>
      <c r="MXC85" s="4"/>
      <c r="MXD85" s="4"/>
      <c r="MXE85" s="4"/>
      <c r="MXF85" s="4"/>
      <c r="MXG85" s="4"/>
      <c r="MXH85" s="4"/>
      <c r="MXI85" s="4"/>
      <c r="MXJ85" s="4"/>
      <c r="MXK85" s="4"/>
      <c r="MXL85" s="4"/>
      <c r="MXM85" s="4"/>
      <c r="MXN85" s="4"/>
      <c r="MXO85" s="4"/>
      <c r="MXP85" s="4"/>
      <c r="MXQ85" s="4"/>
      <c r="MXR85" s="4"/>
      <c r="MXS85" s="4"/>
      <c r="MXT85" s="4"/>
      <c r="MXU85" s="4"/>
      <c r="MXV85" s="4"/>
      <c r="MXW85" s="4"/>
      <c r="MXX85" s="4"/>
      <c r="MXY85" s="4"/>
      <c r="MXZ85" s="4"/>
      <c r="MYA85" s="4"/>
      <c r="MYB85" s="4"/>
      <c r="MYC85" s="4"/>
      <c r="MYD85" s="4"/>
      <c r="MYE85" s="4"/>
      <c r="MYF85" s="4"/>
      <c r="MYG85" s="4"/>
      <c r="MYH85" s="4"/>
      <c r="MYI85" s="4"/>
      <c r="MYJ85" s="4"/>
      <c r="MYK85" s="4"/>
      <c r="MYL85" s="4"/>
      <c r="MYM85" s="4"/>
      <c r="MYN85" s="4"/>
      <c r="MYO85" s="4"/>
      <c r="MYP85" s="4"/>
      <c r="MYQ85" s="4"/>
      <c r="MYR85" s="4"/>
      <c r="MYS85" s="4"/>
      <c r="MYT85" s="4"/>
      <c r="MYU85" s="4"/>
      <c r="MYV85" s="4"/>
      <c r="MYW85" s="4"/>
      <c r="MYX85" s="4"/>
      <c r="MYY85" s="4"/>
      <c r="MYZ85" s="4"/>
      <c r="MZA85" s="4"/>
      <c r="MZB85" s="4"/>
      <c r="MZC85" s="4"/>
      <c r="MZD85" s="4"/>
      <c r="MZE85" s="4"/>
      <c r="MZF85" s="4"/>
      <c r="MZG85" s="4"/>
      <c r="MZH85" s="4"/>
      <c r="MZI85" s="4"/>
      <c r="MZJ85" s="4"/>
      <c r="MZK85" s="4"/>
      <c r="MZL85" s="4"/>
      <c r="MZM85" s="4"/>
      <c r="MZN85" s="4"/>
      <c r="MZO85" s="4"/>
      <c r="MZP85" s="4"/>
      <c r="MZQ85" s="4"/>
      <c r="MZR85" s="4"/>
      <c r="MZS85" s="4"/>
      <c r="MZT85" s="4"/>
      <c r="MZU85" s="4"/>
      <c r="MZV85" s="4"/>
      <c r="MZW85" s="4"/>
      <c r="MZX85" s="4"/>
      <c r="MZY85" s="4"/>
      <c r="MZZ85" s="4"/>
      <c r="NAA85" s="4"/>
      <c r="NAB85" s="4"/>
      <c r="NAC85" s="4"/>
      <c r="NAD85" s="4"/>
      <c r="NAE85" s="4"/>
      <c r="NAF85" s="4"/>
      <c r="NAG85" s="4"/>
      <c r="NAH85" s="4"/>
      <c r="NAI85" s="4"/>
      <c r="NAJ85" s="4"/>
      <c r="NAK85" s="4"/>
      <c r="NAL85" s="4"/>
      <c r="NAM85" s="4"/>
      <c r="NAN85" s="4"/>
      <c r="NAO85" s="4"/>
      <c r="NAP85" s="4"/>
      <c r="NAQ85" s="4"/>
      <c r="NAR85" s="4"/>
      <c r="NAS85" s="4"/>
      <c r="NAT85" s="4"/>
      <c r="NAU85" s="4"/>
      <c r="NAV85" s="4"/>
      <c r="NAW85" s="4"/>
      <c r="NAX85" s="4"/>
      <c r="NAY85" s="4"/>
      <c r="NAZ85" s="4"/>
      <c r="NBA85" s="4"/>
      <c r="NBB85" s="4"/>
      <c r="NBC85" s="4"/>
      <c r="NBD85" s="4"/>
      <c r="NBE85" s="4"/>
      <c r="NBF85" s="4"/>
      <c r="NBG85" s="4"/>
      <c r="NBH85" s="4"/>
      <c r="NBI85" s="4"/>
      <c r="NBJ85" s="4"/>
      <c r="NBK85" s="4"/>
      <c r="NBL85" s="4"/>
      <c r="NBM85" s="4"/>
      <c r="NBN85" s="4"/>
      <c r="NBO85" s="4"/>
      <c r="NBP85" s="4"/>
      <c r="NBQ85" s="4"/>
      <c r="NBR85" s="4"/>
      <c r="NBS85" s="4"/>
      <c r="NBT85" s="4"/>
      <c r="NBU85" s="4"/>
      <c r="NBV85" s="4"/>
      <c r="NBW85" s="4"/>
      <c r="NBX85" s="4"/>
      <c r="NBY85" s="4"/>
      <c r="NBZ85" s="4"/>
      <c r="NCA85" s="4"/>
      <c r="NCB85" s="4"/>
      <c r="NCC85" s="4"/>
      <c r="NCD85" s="4"/>
      <c r="NCE85" s="4"/>
      <c r="NCF85" s="4"/>
      <c r="NCG85" s="4"/>
      <c r="NCH85" s="4"/>
      <c r="NCI85" s="4"/>
      <c r="NCJ85" s="4"/>
      <c r="NCK85" s="4"/>
      <c r="NCL85" s="4"/>
      <c r="NCM85" s="4"/>
      <c r="NCN85" s="4"/>
      <c r="NCO85" s="4"/>
      <c r="NCP85" s="4"/>
      <c r="NCQ85" s="4"/>
      <c r="NCR85" s="4"/>
      <c r="NCS85" s="4"/>
      <c r="NCT85" s="4"/>
      <c r="NCU85" s="4"/>
      <c r="NCV85" s="4"/>
      <c r="NCW85" s="4"/>
      <c r="NCX85" s="4"/>
      <c r="NCY85" s="4"/>
      <c r="NCZ85" s="4"/>
      <c r="NDA85" s="4"/>
      <c r="NDB85" s="4"/>
      <c r="NDC85" s="4"/>
      <c r="NDD85" s="4"/>
      <c r="NDE85" s="4"/>
      <c r="NDF85" s="4"/>
      <c r="NDG85" s="4"/>
      <c r="NDH85" s="4"/>
      <c r="NDI85" s="4"/>
      <c r="NDJ85" s="4"/>
      <c r="NDK85" s="4"/>
      <c r="NDL85" s="4"/>
      <c r="NDM85" s="4"/>
      <c r="NDN85" s="4"/>
      <c r="NDO85" s="4"/>
      <c r="NDP85" s="4"/>
      <c r="NDQ85" s="4"/>
      <c r="NDR85" s="4"/>
      <c r="NDS85" s="4"/>
      <c r="NDT85" s="4"/>
      <c r="NDU85" s="4"/>
      <c r="NDV85" s="4"/>
      <c r="NDW85" s="4"/>
      <c r="NDX85" s="4"/>
      <c r="NDY85" s="4"/>
      <c r="NDZ85" s="4"/>
      <c r="NEA85" s="4"/>
      <c r="NEB85" s="4"/>
      <c r="NEC85" s="4"/>
      <c r="NED85" s="4"/>
      <c r="NEE85" s="4"/>
      <c r="NEF85" s="4"/>
      <c r="NEG85" s="4"/>
      <c r="NEH85" s="4"/>
      <c r="NEI85" s="4"/>
      <c r="NEJ85" s="4"/>
      <c r="NEK85" s="4"/>
      <c r="NEL85" s="4"/>
      <c r="NEM85" s="4"/>
      <c r="NEN85" s="4"/>
      <c r="NEO85" s="4"/>
      <c r="NEP85" s="4"/>
      <c r="NEQ85" s="4"/>
      <c r="NER85" s="4"/>
      <c r="NES85" s="4"/>
      <c r="NET85" s="4"/>
      <c r="NEU85" s="4"/>
      <c r="NEV85" s="4"/>
      <c r="NEW85" s="4"/>
      <c r="NEX85" s="4"/>
      <c r="NEY85" s="4"/>
      <c r="NEZ85" s="4"/>
      <c r="NFA85" s="4"/>
      <c r="NFB85" s="4"/>
      <c r="NFC85" s="4"/>
      <c r="NFD85" s="4"/>
      <c r="NFE85" s="4"/>
      <c r="NFF85" s="4"/>
      <c r="NFG85" s="4"/>
      <c r="NFH85" s="4"/>
      <c r="NFI85" s="4"/>
      <c r="NFJ85" s="4"/>
      <c r="NFK85" s="4"/>
      <c r="NFL85" s="4"/>
      <c r="NFM85" s="4"/>
      <c r="NFN85" s="4"/>
      <c r="NFO85" s="4"/>
      <c r="NFP85" s="4"/>
      <c r="NFQ85" s="4"/>
      <c r="NFR85" s="4"/>
      <c r="NFS85" s="4"/>
      <c r="NFT85" s="4"/>
      <c r="NFU85" s="4"/>
      <c r="NFV85" s="4"/>
      <c r="NFW85" s="4"/>
      <c r="NFX85" s="4"/>
      <c r="NFY85" s="4"/>
      <c r="NFZ85" s="4"/>
      <c r="NGA85" s="4"/>
      <c r="NGB85" s="4"/>
      <c r="NGC85" s="4"/>
      <c r="NGD85" s="4"/>
      <c r="NGE85" s="4"/>
      <c r="NGF85" s="4"/>
      <c r="NGG85" s="4"/>
      <c r="NGH85" s="4"/>
      <c r="NGI85" s="4"/>
      <c r="NGJ85" s="4"/>
      <c r="NGK85" s="4"/>
      <c r="NGL85" s="4"/>
      <c r="NGM85" s="4"/>
      <c r="NGN85" s="4"/>
      <c r="NGO85" s="4"/>
      <c r="NGP85" s="4"/>
      <c r="NGQ85" s="4"/>
      <c r="NGR85" s="4"/>
      <c r="NGS85" s="4"/>
      <c r="NGT85" s="4"/>
      <c r="NGU85" s="4"/>
      <c r="NGV85" s="4"/>
      <c r="NGW85" s="4"/>
      <c r="NGX85" s="4"/>
      <c r="NGY85" s="4"/>
      <c r="NGZ85" s="4"/>
      <c r="NHA85" s="4"/>
      <c r="NHB85" s="4"/>
      <c r="NHC85" s="4"/>
      <c r="NHD85" s="4"/>
      <c r="NHE85" s="4"/>
      <c r="NHF85" s="4"/>
      <c r="NHG85" s="4"/>
      <c r="NHH85" s="4"/>
      <c r="NHI85" s="4"/>
      <c r="NHJ85" s="4"/>
      <c r="NHK85" s="4"/>
      <c r="NHL85" s="4"/>
      <c r="NHM85" s="4"/>
      <c r="NHN85" s="4"/>
      <c r="NHO85" s="4"/>
      <c r="NHP85" s="4"/>
      <c r="NHQ85" s="4"/>
      <c r="NHR85" s="4"/>
      <c r="NHS85" s="4"/>
      <c r="NHT85" s="4"/>
      <c r="NHU85" s="4"/>
      <c r="NHV85" s="4"/>
      <c r="NHW85" s="4"/>
      <c r="NHX85" s="4"/>
      <c r="NHY85" s="4"/>
      <c r="NHZ85" s="4"/>
      <c r="NIA85" s="4"/>
      <c r="NIB85" s="4"/>
      <c r="NIC85" s="4"/>
      <c r="NID85" s="4"/>
      <c r="NIE85" s="4"/>
      <c r="NIF85" s="4"/>
      <c r="NIG85" s="4"/>
      <c r="NIH85" s="4"/>
      <c r="NII85" s="4"/>
      <c r="NIJ85" s="4"/>
      <c r="NIK85" s="4"/>
      <c r="NIL85" s="4"/>
      <c r="NIM85" s="4"/>
      <c r="NIN85" s="4"/>
      <c r="NIO85" s="4"/>
      <c r="NIP85" s="4"/>
      <c r="NIQ85" s="4"/>
      <c r="NIR85" s="4"/>
      <c r="NIS85" s="4"/>
      <c r="NIT85" s="4"/>
      <c r="NIU85" s="4"/>
      <c r="NIV85" s="4"/>
      <c r="NIW85" s="4"/>
      <c r="NIX85" s="4"/>
      <c r="NIY85" s="4"/>
      <c r="NIZ85" s="4"/>
      <c r="NJA85" s="4"/>
      <c r="NJB85" s="4"/>
      <c r="NJC85" s="4"/>
      <c r="NJD85" s="4"/>
      <c r="NJE85" s="4"/>
      <c r="NJF85" s="4"/>
      <c r="NJG85" s="4"/>
      <c r="NJH85" s="4"/>
      <c r="NJI85" s="4"/>
      <c r="NJJ85" s="4"/>
      <c r="NJK85" s="4"/>
      <c r="NJL85" s="4"/>
      <c r="NJM85" s="4"/>
      <c r="NJN85" s="4"/>
      <c r="NJO85" s="4"/>
      <c r="NJP85" s="4"/>
      <c r="NJQ85" s="4"/>
      <c r="NJR85" s="4"/>
      <c r="NJS85" s="4"/>
      <c r="NJT85" s="4"/>
      <c r="NJU85" s="4"/>
      <c r="NJV85" s="4"/>
      <c r="NJW85" s="4"/>
      <c r="NJX85" s="4"/>
      <c r="NJY85" s="4"/>
      <c r="NJZ85" s="4"/>
      <c r="NKA85" s="4"/>
      <c r="NKB85" s="4"/>
      <c r="NKC85" s="4"/>
      <c r="NKD85" s="4"/>
      <c r="NKE85" s="4"/>
      <c r="NKF85" s="4"/>
      <c r="NKG85" s="4"/>
      <c r="NKH85" s="4"/>
      <c r="NKI85" s="4"/>
      <c r="NKJ85" s="4"/>
      <c r="NKK85" s="4"/>
      <c r="NKL85" s="4"/>
      <c r="NKM85" s="4"/>
      <c r="NKN85" s="4"/>
      <c r="NKO85" s="4"/>
      <c r="NKP85" s="4"/>
      <c r="NKQ85" s="4"/>
      <c r="NKR85" s="4"/>
      <c r="NKS85" s="4"/>
      <c r="NKT85" s="4"/>
      <c r="NKU85" s="4"/>
      <c r="NKV85" s="4"/>
      <c r="NKW85" s="4"/>
      <c r="NKX85" s="4"/>
      <c r="NKY85" s="4"/>
      <c r="NKZ85" s="4"/>
      <c r="NLA85" s="4"/>
      <c r="NLB85" s="4"/>
      <c r="NLC85" s="4"/>
      <c r="NLD85" s="4"/>
      <c r="NLE85" s="4"/>
      <c r="NLF85" s="4"/>
      <c r="NLG85" s="4"/>
      <c r="NLH85" s="4"/>
      <c r="NLI85" s="4"/>
      <c r="NLJ85" s="4"/>
      <c r="NLK85" s="4"/>
      <c r="NLL85" s="4"/>
      <c r="NLM85" s="4"/>
      <c r="NLN85" s="4"/>
      <c r="NLO85" s="4"/>
      <c r="NLP85" s="4"/>
      <c r="NLQ85" s="4"/>
      <c r="NLR85" s="4"/>
      <c r="NLS85" s="4"/>
      <c r="NLT85" s="4"/>
      <c r="NLU85" s="4"/>
      <c r="NLV85" s="4"/>
      <c r="NLW85" s="4"/>
      <c r="NLX85" s="4"/>
      <c r="NLY85" s="4"/>
      <c r="NLZ85" s="4"/>
      <c r="NMA85" s="4"/>
      <c r="NMB85" s="4"/>
      <c r="NMC85" s="4"/>
      <c r="NMD85" s="4"/>
      <c r="NME85" s="4"/>
      <c r="NMF85" s="4"/>
      <c r="NMG85" s="4"/>
      <c r="NMH85" s="4"/>
      <c r="NMI85" s="4"/>
      <c r="NMJ85" s="4"/>
      <c r="NMK85" s="4"/>
      <c r="NML85" s="4"/>
      <c r="NMM85" s="4"/>
      <c r="NMN85" s="4"/>
      <c r="NMO85" s="4"/>
      <c r="NMP85" s="4"/>
      <c r="NMQ85" s="4"/>
      <c r="NMR85" s="4"/>
      <c r="NMS85" s="4"/>
      <c r="NMT85" s="4"/>
      <c r="NMU85" s="4"/>
      <c r="NMV85" s="4"/>
      <c r="NMW85" s="4"/>
      <c r="NMX85" s="4"/>
      <c r="NMY85" s="4"/>
      <c r="NMZ85" s="4"/>
      <c r="NNA85" s="4"/>
      <c r="NNB85" s="4"/>
      <c r="NNC85" s="4"/>
      <c r="NND85" s="4"/>
      <c r="NNE85" s="4"/>
      <c r="NNF85" s="4"/>
      <c r="NNG85" s="4"/>
      <c r="NNH85" s="4"/>
      <c r="NNI85" s="4"/>
      <c r="NNJ85" s="4"/>
      <c r="NNK85" s="4"/>
      <c r="NNL85" s="4"/>
      <c r="NNM85" s="4"/>
      <c r="NNN85" s="4"/>
      <c r="NNO85" s="4"/>
      <c r="NNP85" s="4"/>
      <c r="NNQ85" s="4"/>
      <c r="NNR85" s="4"/>
      <c r="NNS85" s="4"/>
      <c r="NNT85" s="4"/>
      <c r="NNU85" s="4"/>
      <c r="NNV85" s="4"/>
      <c r="NNW85" s="4"/>
      <c r="NNX85" s="4"/>
      <c r="NNY85" s="4"/>
      <c r="NNZ85" s="4"/>
      <c r="NOA85" s="4"/>
      <c r="NOB85" s="4"/>
      <c r="NOC85" s="4"/>
      <c r="NOD85" s="4"/>
      <c r="NOE85" s="4"/>
      <c r="NOF85" s="4"/>
      <c r="NOG85" s="4"/>
      <c r="NOH85" s="4"/>
      <c r="NOI85" s="4"/>
      <c r="NOJ85" s="4"/>
      <c r="NOK85" s="4"/>
      <c r="NOL85" s="4"/>
      <c r="NOM85" s="4"/>
      <c r="NON85" s="4"/>
      <c r="NOO85" s="4"/>
      <c r="NOP85" s="4"/>
      <c r="NOQ85" s="4"/>
      <c r="NOR85" s="4"/>
      <c r="NOS85" s="4"/>
      <c r="NOT85" s="4"/>
      <c r="NOU85" s="4"/>
      <c r="NOV85" s="4"/>
      <c r="NOW85" s="4"/>
      <c r="NOX85" s="4"/>
      <c r="NOY85" s="4"/>
      <c r="NOZ85" s="4"/>
      <c r="NPA85" s="4"/>
      <c r="NPB85" s="4"/>
      <c r="NPC85" s="4"/>
      <c r="NPD85" s="4"/>
      <c r="NPE85" s="4"/>
      <c r="NPF85" s="4"/>
      <c r="NPG85" s="4"/>
      <c r="NPH85" s="4"/>
      <c r="NPI85" s="4"/>
      <c r="NPJ85" s="4"/>
      <c r="NPK85" s="4"/>
      <c r="NPL85" s="4"/>
      <c r="NPM85" s="4"/>
      <c r="NPN85" s="4"/>
      <c r="NPO85" s="4"/>
      <c r="NPP85" s="4"/>
      <c r="NPQ85" s="4"/>
      <c r="NPR85" s="4"/>
      <c r="NPS85" s="4"/>
      <c r="NPT85" s="4"/>
      <c r="NPU85" s="4"/>
      <c r="NPV85" s="4"/>
      <c r="NPW85" s="4"/>
      <c r="NPX85" s="4"/>
      <c r="NPY85" s="4"/>
      <c r="NPZ85" s="4"/>
      <c r="NQA85" s="4"/>
      <c r="NQB85" s="4"/>
      <c r="NQC85" s="4"/>
      <c r="NQD85" s="4"/>
      <c r="NQE85" s="4"/>
      <c r="NQF85" s="4"/>
      <c r="NQG85" s="4"/>
      <c r="NQH85" s="4"/>
      <c r="NQI85" s="4"/>
      <c r="NQJ85" s="4"/>
      <c r="NQK85" s="4"/>
      <c r="NQL85" s="4"/>
      <c r="NQM85" s="4"/>
      <c r="NQN85" s="4"/>
      <c r="NQO85" s="4"/>
      <c r="NQP85" s="4"/>
      <c r="NQQ85" s="4"/>
      <c r="NQR85" s="4"/>
      <c r="NQS85" s="4"/>
      <c r="NQT85" s="4"/>
      <c r="NQU85" s="4"/>
      <c r="NQV85" s="4"/>
      <c r="NQW85" s="4"/>
      <c r="NQX85" s="4"/>
      <c r="NQY85" s="4"/>
      <c r="NQZ85" s="4"/>
      <c r="NRA85" s="4"/>
      <c r="NRB85" s="4"/>
      <c r="NRC85" s="4"/>
      <c r="NRD85" s="4"/>
      <c r="NRE85" s="4"/>
      <c r="NRF85" s="4"/>
      <c r="NRG85" s="4"/>
      <c r="NRH85" s="4"/>
      <c r="NRI85" s="4"/>
      <c r="NRJ85" s="4"/>
      <c r="NRK85" s="4"/>
      <c r="NRL85" s="4"/>
      <c r="NRM85" s="4"/>
      <c r="NRN85" s="4"/>
      <c r="NRO85" s="4"/>
      <c r="NRP85" s="4"/>
      <c r="NRQ85" s="4"/>
      <c r="NRR85" s="4"/>
      <c r="NRS85" s="4"/>
      <c r="NRT85" s="4"/>
      <c r="NRU85" s="4"/>
      <c r="NRV85" s="4"/>
      <c r="NRW85" s="4"/>
      <c r="NRX85" s="4"/>
      <c r="NRY85" s="4"/>
      <c r="NRZ85" s="4"/>
      <c r="NSA85" s="4"/>
      <c r="NSB85" s="4"/>
      <c r="NSC85" s="4"/>
      <c r="NSD85" s="4"/>
      <c r="NSE85" s="4"/>
      <c r="NSF85" s="4"/>
      <c r="NSG85" s="4"/>
      <c r="NSH85" s="4"/>
      <c r="NSI85" s="4"/>
      <c r="NSJ85" s="4"/>
      <c r="NSK85" s="4"/>
      <c r="NSL85" s="4"/>
      <c r="NSM85" s="4"/>
      <c r="NSN85" s="4"/>
      <c r="NSO85" s="4"/>
      <c r="NSP85" s="4"/>
      <c r="NSQ85" s="4"/>
      <c r="NSR85" s="4"/>
      <c r="NSS85" s="4"/>
      <c r="NST85" s="4"/>
      <c r="NSU85" s="4"/>
      <c r="NSV85" s="4"/>
      <c r="NSW85" s="4"/>
      <c r="NSX85" s="4"/>
      <c r="NSY85" s="4"/>
      <c r="NSZ85" s="4"/>
      <c r="NTA85" s="4"/>
      <c r="NTB85" s="4"/>
      <c r="NTC85" s="4"/>
      <c r="NTD85" s="4"/>
      <c r="NTE85" s="4"/>
      <c r="NTF85" s="4"/>
      <c r="NTG85" s="4"/>
      <c r="NTH85" s="4"/>
      <c r="NTI85" s="4"/>
      <c r="NTJ85" s="4"/>
      <c r="NTK85" s="4"/>
      <c r="NTL85" s="4"/>
      <c r="NTM85" s="4"/>
      <c r="NTN85" s="4"/>
      <c r="NTO85" s="4"/>
      <c r="NTP85" s="4"/>
      <c r="NTQ85" s="4"/>
      <c r="NTR85" s="4"/>
      <c r="NTS85" s="4"/>
      <c r="NTT85" s="4"/>
      <c r="NTU85" s="4"/>
      <c r="NTV85" s="4"/>
      <c r="NTW85" s="4"/>
      <c r="NTX85" s="4"/>
      <c r="NTY85" s="4"/>
      <c r="NTZ85" s="4"/>
      <c r="NUA85" s="4"/>
      <c r="NUB85" s="4"/>
      <c r="NUC85" s="4"/>
      <c r="NUD85" s="4"/>
      <c r="NUE85" s="4"/>
      <c r="NUF85" s="4"/>
      <c r="NUG85" s="4"/>
      <c r="NUH85" s="4"/>
      <c r="NUI85" s="4"/>
      <c r="NUJ85" s="4"/>
      <c r="NUK85" s="4"/>
      <c r="NUL85" s="4"/>
      <c r="NUM85" s="4"/>
      <c r="NUN85" s="4"/>
      <c r="NUO85" s="4"/>
      <c r="NUP85" s="4"/>
      <c r="NUQ85" s="4"/>
      <c r="NUR85" s="4"/>
      <c r="NUS85" s="4"/>
      <c r="NUT85" s="4"/>
      <c r="NUU85" s="4"/>
      <c r="NUV85" s="4"/>
      <c r="NUW85" s="4"/>
      <c r="NUX85" s="4"/>
      <c r="NUY85" s="4"/>
      <c r="NUZ85" s="4"/>
      <c r="NVA85" s="4"/>
      <c r="NVB85" s="4"/>
      <c r="NVC85" s="4"/>
      <c r="NVD85" s="4"/>
      <c r="NVE85" s="4"/>
      <c r="NVF85" s="4"/>
      <c r="NVG85" s="4"/>
      <c r="NVH85" s="4"/>
      <c r="NVI85" s="4"/>
      <c r="NVJ85" s="4"/>
      <c r="NVK85" s="4"/>
      <c r="NVL85" s="4"/>
      <c r="NVM85" s="4"/>
      <c r="NVN85" s="4"/>
      <c r="NVO85" s="4"/>
      <c r="NVP85" s="4"/>
      <c r="NVQ85" s="4"/>
      <c r="NVR85" s="4"/>
      <c r="NVS85" s="4"/>
      <c r="NVT85" s="4"/>
      <c r="NVU85" s="4"/>
      <c r="NVV85" s="4"/>
      <c r="NVW85" s="4"/>
      <c r="NVX85" s="4"/>
      <c r="NVY85" s="4"/>
      <c r="NVZ85" s="4"/>
      <c r="NWA85" s="4"/>
      <c r="NWB85" s="4"/>
      <c r="NWC85" s="4"/>
      <c r="NWD85" s="4"/>
      <c r="NWE85" s="4"/>
      <c r="NWF85" s="4"/>
      <c r="NWG85" s="4"/>
      <c r="NWH85" s="4"/>
      <c r="NWI85" s="4"/>
      <c r="NWJ85" s="4"/>
      <c r="NWK85" s="4"/>
      <c r="NWL85" s="4"/>
      <c r="NWM85" s="4"/>
      <c r="NWN85" s="4"/>
      <c r="NWO85" s="4"/>
      <c r="NWP85" s="4"/>
      <c r="NWQ85" s="4"/>
      <c r="NWR85" s="4"/>
      <c r="NWS85" s="4"/>
      <c r="NWT85" s="4"/>
      <c r="NWU85" s="4"/>
      <c r="NWV85" s="4"/>
      <c r="NWW85" s="4"/>
      <c r="NWX85" s="4"/>
      <c r="NWY85" s="4"/>
      <c r="NWZ85" s="4"/>
      <c r="NXA85" s="4"/>
      <c r="NXB85" s="4"/>
      <c r="NXC85" s="4"/>
      <c r="NXD85" s="4"/>
      <c r="NXE85" s="4"/>
      <c r="NXF85" s="4"/>
      <c r="NXG85" s="4"/>
      <c r="NXH85" s="4"/>
      <c r="NXI85" s="4"/>
      <c r="NXJ85" s="4"/>
      <c r="NXK85" s="4"/>
      <c r="NXL85" s="4"/>
      <c r="NXM85" s="4"/>
      <c r="NXN85" s="4"/>
      <c r="NXO85" s="4"/>
      <c r="NXP85" s="4"/>
      <c r="NXQ85" s="4"/>
      <c r="NXR85" s="4"/>
      <c r="NXS85" s="4"/>
      <c r="NXT85" s="4"/>
      <c r="NXU85" s="4"/>
      <c r="NXV85" s="4"/>
      <c r="NXW85" s="4"/>
      <c r="NXX85" s="4"/>
      <c r="NXY85" s="4"/>
      <c r="NXZ85" s="4"/>
      <c r="NYA85" s="4"/>
      <c r="NYB85" s="4"/>
      <c r="NYC85" s="4"/>
      <c r="NYD85" s="4"/>
      <c r="NYE85" s="4"/>
      <c r="NYF85" s="4"/>
      <c r="NYG85" s="4"/>
      <c r="NYH85" s="4"/>
      <c r="NYI85" s="4"/>
      <c r="NYJ85" s="4"/>
      <c r="NYK85" s="4"/>
      <c r="NYL85" s="4"/>
      <c r="NYM85" s="4"/>
      <c r="NYN85" s="4"/>
      <c r="NYO85" s="4"/>
      <c r="NYP85" s="4"/>
      <c r="NYQ85" s="4"/>
      <c r="NYR85" s="4"/>
      <c r="NYS85" s="4"/>
      <c r="NYT85" s="4"/>
      <c r="NYU85" s="4"/>
      <c r="NYV85" s="4"/>
      <c r="NYW85" s="4"/>
      <c r="NYX85" s="4"/>
      <c r="NYY85" s="4"/>
      <c r="NYZ85" s="4"/>
      <c r="NZA85" s="4"/>
      <c r="NZB85" s="4"/>
      <c r="NZC85" s="4"/>
      <c r="NZD85" s="4"/>
      <c r="NZE85" s="4"/>
      <c r="NZF85" s="4"/>
      <c r="NZG85" s="4"/>
      <c r="NZH85" s="4"/>
      <c r="NZI85" s="4"/>
      <c r="NZJ85" s="4"/>
      <c r="NZK85" s="4"/>
      <c r="NZL85" s="4"/>
      <c r="NZM85" s="4"/>
      <c r="NZN85" s="4"/>
      <c r="NZO85" s="4"/>
      <c r="NZP85" s="4"/>
      <c r="NZQ85" s="4"/>
      <c r="NZR85" s="4"/>
      <c r="NZS85" s="4"/>
      <c r="NZT85" s="4"/>
      <c r="NZU85" s="4"/>
      <c r="NZV85" s="4"/>
      <c r="NZW85" s="4"/>
      <c r="NZX85" s="4"/>
      <c r="NZY85" s="4"/>
      <c r="NZZ85" s="4"/>
      <c r="OAA85" s="4"/>
      <c r="OAB85" s="4"/>
      <c r="OAC85" s="4"/>
      <c r="OAD85" s="4"/>
      <c r="OAE85" s="4"/>
      <c r="OAF85" s="4"/>
      <c r="OAG85" s="4"/>
      <c r="OAH85" s="4"/>
      <c r="OAI85" s="4"/>
      <c r="OAJ85" s="4"/>
      <c r="OAK85" s="4"/>
      <c r="OAL85" s="4"/>
      <c r="OAM85" s="4"/>
      <c r="OAN85" s="4"/>
      <c r="OAO85" s="4"/>
      <c r="OAP85" s="4"/>
      <c r="OAQ85" s="4"/>
      <c r="OAR85" s="4"/>
      <c r="OAS85" s="4"/>
      <c r="OAT85" s="4"/>
      <c r="OAU85" s="4"/>
      <c r="OAV85" s="4"/>
      <c r="OAW85" s="4"/>
      <c r="OAX85" s="4"/>
      <c r="OAY85" s="4"/>
      <c r="OAZ85" s="4"/>
      <c r="OBA85" s="4"/>
      <c r="OBB85" s="4"/>
      <c r="OBC85" s="4"/>
      <c r="OBD85" s="4"/>
      <c r="OBE85" s="4"/>
      <c r="OBF85" s="4"/>
      <c r="OBG85" s="4"/>
      <c r="OBH85" s="4"/>
      <c r="OBI85" s="4"/>
      <c r="OBJ85" s="4"/>
      <c r="OBK85" s="4"/>
      <c r="OBL85" s="4"/>
      <c r="OBM85" s="4"/>
      <c r="OBN85" s="4"/>
      <c r="OBO85" s="4"/>
      <c r="OBP85" s="4"/>
      <c r="OBQ85" s="4"/>
      <c r="OBR85" s="4"/>
      <c r="OBS85" s="4"/>
      <c r="OBT85" s="4"/>
      <c r="OBU85" s="4"/>
      <c r="OBV85" s="4"/>
      <c r="OBW85" s="4"/>
      <c r="OBX85" s="4"/>
      <c r="OBY85" s="4"/>
      <c r="OBZ85" s="4"/>
      <c r="OCA85" s="4"/>
      <c r="OCB85" s="4"/>
      <c r="OCC85" s="4"/>
      <c r="OCD85" s="4"/>
      <c r="OCE85" s="4"/>
      <c r="OCF85" s="4"/>
      <c r="OCG85" s="4"/>
      <c r="OCH85" s="4"/>
      <c r="OCI85" s="4"/>
      <c r="OCJ85" s="4"/>
      <c r="OCK85" s="4"/>
      <c r="OCL85" s="4"/>
      <c r="OCM85" s="4"/>
      <c r="OCN85" s="4"/>
      <c r="OCO85" s="4"/>
      <c r="OCP85" s="4"/>
      <c r="OCQ85" s="4"/>
      <c r="OCR85" s="4"/>
      <c r="OCS85" s="4"/>
      <c r="OCT85" s="4"/>
      <c r="OCU85" s="4"/>
      <c r="OCV85" s="4"/>
      <c r="OCW85" s="4"/>
      <c r="OCX85" s="4"/>
      <c r="OCY85" s="4"/>
      <c r="OCZ85" s="4"/>
      <c r="ODA85" s="4"/>
      <c r="ODB85" s="4"/>
      <c r="ODC85" s="4"/>
      <c r="ODD85" s="4"/>
      <c r="ODE85" s="4"/>
      <c r="ODF85" s="4"/>
      <c r="ODG85" s="4"/>
      <c r="ODH85" s="4"/>
      <c r="ODI85" s="4"/>
      <c r="ODJ85" s="4"/>
      <c r="ODK85" s="4"/>
      <c r="ODL85" s="4"/>
      <c r="ODM85" s="4"/>
      <c r="ODN85" s="4"/>
      <c r="ODO85" s="4"/>
      <c r="ODP85" s="4"/>
      <c r="ODQ85" s="4"/>
      <c r="ODR85" s="4"/>
      <c r="ODS85" s="4"/>
      <c r="ODT85" s="4"/>
      <c r="ODU85" s="4"/>
      <c r="ODV85" s="4"/>
      <c r="ODW85" s="4"/>
      <c r="ODX85" s="4"/>
      <c r="ODY85" s="4"/>
      <c r="ODZ85" s="4"/>
      <c r="OEA85" s="4"/>
      <c r="OEB85" s="4"/>
      <c r="OEC85" s="4"/>
      <c r="OED85" s="4"/>
      <c r="OEE85" s="4"/>
      <c r="OEF85" s="4"/>
      <c r="OEG85" s="4"/>
      <c r="OEH85" s="4"/>
      <c r="OEI85" s="4"/>
      <c r="OEJ85" s="4"/>
      <c r="OEK85" s="4"/>
      <c r="OEL85" s="4"/>
      <c r="OEM85" s="4"/>
      <c r="OEN85" s="4"/>
      <c r="OEO85" s="4"/>
      <c r="OEP85" s="4"/>
      <c r="OEQ85" s="4"/>
      <c r="OER85" s="4"/>
      <c r="OES85" s="4"/>
      <c r="OET85" s="4"/>
      <c r="OEU85" s="4"/>
      <c r="OEV85" s="4"/>
      <c r="OEW85" s="4"/>
      <c r="OEX85" s="4"/>
      <c r="OEY85" s="4"/>
      <c r="OEZ85" s="4"/>
      <c r="OFA85" s="4"/>
      <c r="OFB85" s="4"/>
      <c r="OFC85" s="4"/>
      <c r="OFD85" s="4"/>
      <c r="OFE85" s="4"/>
      <c r="OFF85" s="4"/>
      <c r="OFG85" s="4"/>
      <c r="OFH85" s="4"/>
      <c r="OFI85" s="4"/>
      <c r="OFJ85" s="4"/>
      <c r="OFK85" s="4"/>
      <c r="OFL85" s="4"/>
      <c r="OFM85" s="4"/>
      <c r="OFN85" s="4"/>
      <c r="OFO85" s="4"/>
      <c r="OFP85" s="4"/>
      <c r="OFQ85" s="4"/>
      <c r="OFR85" s="4"/>
      <c r="OFS85" s="4"/>
      <c r="OFT85" s="4"/>
      <c r="OFU85" s="4"/>
      <c r="OFV85" s="4"/>
      <c r="OFW85" s="4"/>
      <c r="OFX85" s="4"/>
      <c r="OFY85" s="4"/>
      <c r="OFZ85" s="4"/>
      <c r="OGA85" s="4"/>
      <c r="OGB85" s="4"/>
      <c r="OGC85" s="4"/>
      <c r="OGD85" s="4"/>
      <c r="OGE85" s="4"/>
      <c r="OGF85" s="4"/>
      <c r="OGG85" s="4"/>
      <c r="OGH85" s="4"/>
      <c r="OGI85" s="4"/>
      <c r="OGJ85" s="4"/>
      <c r="OGK85" s="4"/>
      <c r="OGL85" s="4"/>
      <c r="OGM85" s="4"/>
      <c r="OGN85" s="4"/>
      <c r="OGO85" s="4"/>
      <c r="OGP85" s="4"/>
      <c r="OGQ85" s="4"/>
      <c r="OGR85" s="4"/>
      <c r="OGS85" s="4"/>
      <c r="OGT85" s="4"/>
      <c r="OGU85" s="4"/>
      <c r="OGV85" s="4"/>
      <c r="OGW85" s="4"/>
      <c r="OGX85" s="4"/>
      <c r="OGY85" s="4"/>
      <c r="OGZ85" s="4"/>
      <c r="OHA85" s="4"/>
      <c r="OHB85" s="4"/>
      <c r="OHC85" s="4"/>
      <c r="OHD85" s="4"/>
      <c r="OHE85" s="4"/>
      <c r="OHF85" s="4"/>
      <c r="OHG85" s="4"/>
      <c r="OHH85" s="4"/>
      <c r="OHI85" s="4"/>
      <c r="OHJ85" s="4"/>
      <c r="OHK85" s="4"/>
      <c r="OHL85" s="4"/>
      <c r="OHM85" s="4"/>
      <c r="OHN85" s="4"/>
      <c r="OHO85" s="4"/>
      <c r="OHP85" s="4"/>
      <c r="OHQ85" s="4"/>
      <c r="OHR85" s="4"/>
      <c r="OHS85" s="4"/>
      <c r="OHT85" s="4"/>
      <c r="OHU85" s="4"/>
      <c r="OHV85" s="4"/>
      <c r="OHW85" s="4"/>
      <c r="OHX85" s="4"/>
      <c r="OHY85" s="4"/>
      <c r="OHZ85" s="4"/>
      <c r="OIA85" s="4"/>
      <c r="OIB85" s="4"/>
      <c r="OIC85" s="4"/>
      <c r="OID85" s="4"/>
      <c r="OIE85" s="4"/>
      <c r="OIF85" s="4"/>
      <c r="OIG85" s="4"/>
      <c r="OIH85" s="4"/>
      <c r="OII85" s="4"/>
      <c r="OIJ85" s="4"/>
      <c r="OIK85" s="4"/>
      <c r="OIL85" s="4"/>
      <c r="OIM85" s="4"/>
      <c r="OIN85" s="4"/>
      <c r="OIO85" s="4"/>
      <c r="OIP85" s="4"/>
      <c r="OIQ85" s="4"/>
      <c r="OIR85" s="4"/>
      <c r="OIS85" s="4"/>
      <c r="OIT85" s="4"/>
      <c r="OIU85" s="4"/>
      <c r="OIV85" s="4"/>
      <c r="OIW85" s="4"/>
      <c r="OIX85" s="4"/>
      <c r="OIY85" s="4"/>
      <c r="OIZ85" s="4"/>
      <c r="OJA85" s="4"/>
      <c r="OJB85" s="4"/>
      <c r="OJC85" s="4"/>
      <c r="OJD85" s="4"/>
      <c r="OJE85" s="4"/>
      <c r="OJF85" s="4"/>
      <c r="OJG85" s="4"/>
      <c r="OJH85" s="4"/>
      <c r="OJI85" s="4"/>
      <c r="OJJ85" s="4"/>
      <c r="OJK85" s="4"/>
      <c r="OJL85" s="4"/>
      <c r="OJM85" s="4"/>
      <c r="OJN85" s="4"/>
      <c r="OJO85" s="4"/>
      <c r="OJP85" s="4"/>
      <c r="OJQ85" s="4"/>
      <c r="OJR85" s="4"/>
      <c r="OJS85" s="4"/>
      <c r="OJT85" s="4"/>
      <c r="OJU85" s="4"/>
      <c r="OJV85" s="4"/>
      <c r="OJW85" s="4"/>
      <c r="OJX85" s="4"/>
      <c r="OJY85" s="4"/>
      <c r="OJZ85" s="4"/>
      <c r="OKA85" s="4"/>
      <c r="OKB85" s="4"/>
      <c r="OKC85" s="4"/>
      <c r="OKD85" s="4"/>
      <c r="OKE85" s="4"/>
      <c r="OKF85" s="4"/>
      <c r="OKG85" s="4"/>
      <c r="OKH85" s="4"/>
      <c r="OKI85" s="4"/>
      <c r="OKJ85" s="4"/>
      <c r="OKK85" s="4"/>
      <c r="OKL85" s="4"/>
      <c r="OKM85" s="4"/>
      <c r="OKN85" s="4"/>
      <c r="OKO85" s="4"/>
      <c r="OKP85" s="4"/>
      <c r="OKQ85" s="4"/>
      <c r="OKR85" s="4"/>
      <c r="OKS85" s="4"/>
      <c r="OKT85" s="4"/>
      <c r="OKU85" s="4"/>
      <c r="OKV85" s="4"/>
      <c r="OKW85" s="4"/>
      <c r="OKX85" s="4"/>
      <c r="OKY85" s="4"/>
      <c r="OKZ85" s="4"/>
      <c r="OLA85" s="4"/>
      <c r="OLB85" s="4"/>
      <c r="OLC85" s="4"/>
      <c r="OLD85" s="4"/>
      <c r="OLE85" s="4"/>
      <c r="OLF85" s="4"/>
      <c r="OLG85" s="4"/>
      <c r="OLH85" s="4"/>
      <c r="OLI85" s="4"/>
      <c r="OLJ85" s="4"/>
      <c r="OLK85" s="4"/>
      <c r="OLL85" s="4"/>
      <c r="OLM85" s="4"/>
      <c r="OLN85" s="4"/>
      <c r="OLO85" s="4"/>
      <c r="OLP85" s="4"/>
      <c r="OLQ85" s="4"/>
      <c r="OLR85" s="4"/>
      <c r="OLS85" s="4"/>
      <c r="OLT85" s="4"/>
      <c r="OLU85" s="4"/>
      <c r="OLV85" s="4"/>
      <c r="OLW85" s="4"/>
      <c r="OLX85" s="4"/>
      <c r="OLY85" s="4"/>
      <c r="OLZ85" s="4"/>
      <c r="OMA85" s="4"/>
      <c r="OMB85" s="4"/>
      <c r="OMC85" s="4"/>
      <c r="OMD85" s="4"/>
      <c r="OME85" s="4"/>
      <c r="OMF85" s="4"/>
      <c r="OMG85" s="4"/>
      <c r="OMH85" s="4"/>
      <c r="OMI85" s="4"/>
      <c r="OMJ85" s="4"/>
      <c r="OMK85" s="4"/>
      <c r="OML85" s="4"/>
      <c r="OMM85" s="4"/>
      <c r="OMN85" s="4"/>
      <c r="OMO85" s="4"/>
      <c r="OMP85" s="4"/>
      <c r="OMQ85" s="4"/>
      <c r="OMR85" s="4"/>
      <c r="OMS85" s="4"/>
      <c r="OMT85" s="4"/>
      <c r="OMU85" s="4"/>
      <c r="OMV85" s="4"/>
      <c r="OMW85" s="4"/>
      <c r="OMX85" s="4"/>
      <c r="OMY85" s="4"/>
      <c r="OMZ85" s="4"/>
      <c r="ONA85" s="4"/>
      <c r="ONB85" s="4"/>
      <c r="ONC85" s="4"/>
      <c r="OND85" s="4"/>
      <c r="ONE85" s="4"/>
      <c r="ONF85" s="4"/>
      <c r="ONG85" s="4"/>
      <c r="ONH85" s="4"/>
      <c r="ONI85" s="4"/>
      <c r="ONJ85" s="4"/>
      <c r="ONK85" s="4"/>
      <c r="ONL85" s="4"/>
      <c r="ONM85" s="4"/>
      <c r="ONN85" s="4"/>
      <c r="ONO85" s="4"/>
      <c r="ONP85" s="4"/>
      <c r="ONQ85" s="4"/>
      <c r="ONR85" s="4"/>
      <c r="ONS85" s="4"/>
      <c r="ONT85" s="4"/>
      <c r="ONU85" s="4"/>
      <c r="ONV85" s="4"/>
      <c r="ONW85" s="4"/>
      <c r="ONX85" s="4"/>
      <c r="ONY85" s="4"/>
      <c r="ONZ85" s="4"/>
      <c r="OOA85" s="4"/>
      <c r="OOB85" s="4"/>
      <c r="OOC85" s="4"/>
      <c r="OOD85" s="4"/>
      <c r="OOE85" s="4"/>
      <c r="OOF85" s="4"/>
      <c r="OOG85" s="4"/>
      <c r="OOH85" s="4"/>
      <c r="OOI85" s="4"/>
      <c r="OOJ85" s="4"/>
      <c r="OOK85" s="4"/>
      <c r="OOL85" s="4"/>
      <c r="OOM85" s="4"/>
      <c r="OON85" s="4"/>
      <c r="OOO85" s="4"/>
      <c r="OOP85" s="4"/>
      <c r="OOQ85" s="4"/>
      <c r="OOR85" s="4"/>
      <c r="OOS85" s="4"/>
      <c r="OOT85" s="4"/>
      <c r="OOU85" s="4"/>
      <c r="OOV85" s="4"/>
      <c r="OOW85" s="4"/>
      <c r="OOX85" s="4"/>
      <c r="OOY85" s="4"/>
      <c r="OOZ85" s="4"/>
      <c r="OPA85" s="4"/>
      <c r="OPB85" s="4"/>
      <c r="OPC85" s="4"/>
      <c r="OPD85" s="4"/>
      <c r="OPE85" s="4"/>
      <c r="OPF85" s="4"/>
      <c r="OPG85" s="4"/>
      <c r="OPH85" s="4"/>
      <c r="OPI85" s="4"/>
      <c r="OPJ85" s="4"/>
      <c r="OPK85" s="4"/>
      <c r="OPL85" s="4"/>
      <c r="OPM85" s="4"/>
      <c r="OPN85" s="4"/>
      <c r="OPO85" s="4"/>
      <c r="OPP85" s="4"/>
      <c r="OPQ85" s="4"/>
      <c r="OPR85" s="4"/>
      <c r="OPS85" s="4"/>
      <c r="OPT85" s="4"/>
      <c r="OPU85" s="4"/>
      <c r="OPV85" s="4"/>
      <c r="OPW85" s="4"/>
      <c r="OPX85" s="4"/>
      <c r="OPY85" s="4"/>
      <c r="OPZ85" s="4"/>
      <c r="OQA85" s="4"/>
      <c r="OQB85" s="4"/>
      <c r="OQC85" s="4"/>
      <c r="OQD85" s="4"/>
      <c r="OQE85" s="4"/>
      <c r="OQF85" s="4"/>
      <c r="OQG85" s="4"/>
      <c r="OQH85" s="4"/>
      <c r="OQI85" s="4"/>
      <c r="OQJ85" s="4"/>
      <c r="OQK85" s="4"/>
      <c r="OQL85" s="4"/>
      <c r="OQM85" s="4"/>
      <c r="OQN85" s="4"/>
      <c r="OQO85" s="4"/>
      <c r="OQP85" s="4"/>
      <c r="OQQ85" s="4"/>
      <c r="OQR85" s="4"/>
      <c r="OQS85" s="4"/>
      <c r="OQT85" s="4"/>
      <c r="OQU85" s="4"/>
      <c r="OQV85" s="4"/>
      <c r="OQW85" s="4"/>
      <c r="OQX85" s="4"/>
      <c r="OQY85" s="4"/>
      <c r="OQZ85" s="4"/>
      <c r="ORA85" s="4"/>
      <c r="ORB85" s="4"/>
      <c r="ORC85" s="4"/>
      <c r="ORD85" s="4"/>
      <c r="ORE85" s="4"/>
      <c r="ORF85" s="4"/>
      <c r="ORG85" s="4"/>
      <c r="ORH85" s="4"/>
      <c r="ORI85" s="4"/>
      <c r="ORJ85" s="4"/>
      <c r="ORK85" s="4"/>
      <c r="ORL85" s="4"/>
      <c r="ORM85" s="4"/>
      <c r="ORN85" s="4"/>
      <c r="ORO85" s="4"/>
      <c r="ORP85" s="4"/>
      <c r="ORQ85" s="4"/>
      <c r="ORR85" s="4"/>
      <c r="ORS85" s="4"/>
      <c r="ORT85" s="4"/>
      <c r="ORU85" s="4"/>
      <c r="ORV85" s="4"/>
      <c r="ORW85" s="4"/>
      <c r="ORX85" s="4"/>
      <c r="ORY85" s="4"/>
      <c r="ORZ85" s="4"/>
      <c r="OSA85" s="4"/>
      <c r="OSB85" s="4"/>
      <c r="OSC85" s="4"/>
      <c r="OSD85" s="4"/>
      <c r="OSE85" s="4"/>
      <c r="OSF85" s="4"/>
      <c r="OSG85" s="4"/>
      <c r="OSH85" s="4"/>
      <c r="OSI85" s="4"/>
      <c r="OSJ85" s="4"/>
      <c r="OSK85" s="4"/>
      <c r="OSL85" s="4"/>
      <c r="OSM85" s="4"/>
      <c r="OSN85" s="4"/>
      <c r="OSO85" s="4"/>
      <c r="OSP85" s="4"/>
      <c r="OSQ85" s="4"/>
      <c r="OSR85" s="4"/>
      <c r="OSS85" s="4"/>
      <c r="OST85" s="4"/>
      <c r="OSU85" s="4"/>
      <c r="OSV85" s="4"/>
      <c r="OSW85" s="4"/>
      <c r="OSX85" s="4"/>
      <c r="OSY85" s="4"/>
      <c r="OSZ85" s="4"/>
      <c r="OTA85" s="4"/>
      <c r="OTB85" s="4"/>
      <c r="OTC85" s="4"/>
      <c r="OTD85" s="4"/>
      <c r="OTE85" s="4"/>
      <c r="OTF85" s="4"/>
      <c r="OTG85" s="4"/>
      <c r="OTH85" s="4"/>
      <c r="OTI85" s="4"/>
      <c r="OTJ85" s="4"/>
      <c r="OTK85" s="4"/>
      <c r="OTL85" s="4"/>
      <c r="OTM85" s="4"/>
      <c r="OTN85" s="4"/>
      <c r="OTO85" s="4"/>
      <c r="OTP85" s="4"/>
      <c r="OTQ85" s="4"/>
      <c r="OTR85" s="4"/>
      <c r="OTS85" s="4"/>
      <c r="OTT85" s="4"/>
      <c r="OTU85" s="4"/>
      <c r="OTV85" s="4"/>
      <c r="OTW85" s="4"/>
      <c r="OTX85" s="4"/>
      <c r="OTY85" s="4"/>
      <c r="OTZ85" s="4"/>
      <c r="OUA85" s="4"/>
      <c r="OUB85" s="4"/>
      <c r="OUC85" s="4"/>
      <c r="OUD85" s="4"/>
      <c r="OUE85" s="4"/>
      <c r="OUF85" s="4"/>
      <c r="OUG85" s="4"/>
      <c r="OUH85" s="4"/>
      <c r="OUI85" s="4"/>
      <c r="OUJ85" s="4"/>
      <c r="OUK85" s="4"/>
      <c r="OUL85" s="4"/>
      <c r="OUM85" s="4"/>
      <c r="OUN85" s="4"/>
      <c r="OUO85" s="4"/>
      <c r="OUP85" s="4"/>
      <c r="OUQ85" s="4"/>
      <c r="OUR85" s="4"/>
      <c r="OUS85" s="4"/>
      <c r="OUT85" s="4"/>
      <c r="OUU85" s="4"/>
      <c r="OUV85" s="4"/>
      <c r="OUW85" s="4"/>
      <c r="OUX85" s="4"/>
      <c r="OUY85" s="4"/>
      <c r="OUZ85" s="4"/>
      <c r="OVA85" s="4"/>
      <c r="OVB85" s="4"/>
      <c r="OVC85" s="4"/>
      <c r="OVD85" s="4"/>
      <c r="OVE85" s="4"/>
      <c r="OVF85" s="4"/>
      <c r="OVG85" s="4"/>
      <c r="OVH85" s="4"/>
      <c r="OVI85" s="4"/>
      <c r="OVJ85" s="4"/>
      <c r="OVK85" s="4"/>
      <c r="OVL85" s="4"/>
      <c r="OVM85" s="4"/>
      <c r="OVN85" s="4"/>
      <c r="OVO85" s="4"/>
      <c r="OVP85" s="4"/>
      <c r="OVQ85" s="4"/>
      <c r="OVR85" s="4"/>
      <c r="OVS85" s="4"/>
      <c r="OVT85" s="4"/>
      <c r="OVU85" s="4"/>
      <c r="OVV85" s="4"/>
      <c r="OVW85" s="4"/>
      <c r="OVX85" s="4"/>
      <c r="OVY85" s="4"/>
      <c r="OVZ85" s="4"/>
      <c r="OWA85" s="4"/>
      <c r="OWB85" s="4"/>
      <c r="OWC85" s="4"/>
      <c r="OWD85" s="4"/>
      <c r="OWE85" s="4"/>
      <c r="OWF85" s="4"/>
      <c r="OWG85" s="4"/>
      <c r="OWH85" s="4"/>
      <c r="OWI85" s="4"/>
      <c r="OWJ85" s="4"/>
      <c r="OWK85" s="4"/>
      <c r="OWL85" s="4"/>
      <c r="OWM85" s="4"/>
      <c r="OWN85" s="4"/>
      <c r="OWO85" s="4"/>
      <c r="OWP85" s="4"/>
      <c r="OWQ85" s="4"/>
      <c r="OWR85" s="4"/>
      <c r="OWS85" s="4"/>
      <c r="OWT85" s="4"/>
      <c r="OWU85" s="4"/>
      <c r="OWV85" s="4"/>
      <c r="OWW85" s="4"/>
      <c r="OWX85" s="4"/>
      <c r="OWY85" s="4"/>
      <c r="OWZ85" s="4"/>
      <c r="OXA85" s="4"/>
      <c r="OXB85" s="4"/>
      <c r="OXC85" s="4"/>
      <c r="OXD85" s="4"/>
      <c r="OXE85" s="4"/>
      <c r="OXF85" s="4"/>
      <c r="OXG85" s="4"/>
      <c r="OXH85" s="4"/>
      <c r="OXI85" s="4"/>
      <c r="OXJ85" s="4"/>
      <c r="OXK85" s="4"/>
      <c r="OXL85" s="4"/>
      <c r="OXM85" s="4"/>
      <c r="OXN85" s="4"/>
      <c r="OXO85" s="4"/>
      <c r="OXP85" s="4"/>
      <c r="OXQ85" s="4"/>
      <c r="OXR85" s="4"/>
      <c r="OXS85" s="4"/>
      <c r="OXT85" s="4"/>
      <c r="OXU85" s="4"/>
      <c r="OXV85" s="4"/>
      <c r="OXW85" s="4"/>
      <c r="OXX85" s="4"/>
      <c r="OXY85" s="4"/>
      <c r="OXZ85" s="4"/>
      <c r="OYA85" s="4"/>
      <c r="OYB85" s="4"/>
      <c r="OYC85" s="4"/>
      <c r="OYD85" s="4"/>
      <c r="OYE85" s="4"/>
      <c r="OYF85" s="4"/>
      <c r="OYG85" s="4"/>
      <c r="OYH85" s="4"/>
      <c r="OYI85" s="4"/>
      <c r="OYJ85" s="4"/>
      <c r="OYK85" s="4"/>
      <c r="OYL85" s="4"/>
      <c r="OYM85" s="4"/>
      <c r="OYN85" s="4"/>
      <c r="OYO85" s="4"/>
      <c r="OYP85" s="4"/>
      <c r="OYQ85" s="4"/>
      <c r="OYR85" s="4"/>
      <c r="OYS85" s="4"/>
      <c r="OYT85" s="4"/>
      <c r="OYU85" s="4"/>
      <c r="OYV85" s="4"/>
      <c r="OYW85" s="4"/>
      <c r="OYX85" s="4"/>
      <c r="OYY85" s="4"/>
      <c r="OYZ85" s="4"/>
      <c r="OZA85" s="4"/>
      <c r="OZB85" s="4"/>
      <c r="OZC85" s="4"/>
      <c r="OZD85" s="4"/>
      <c r="OZE85" s="4"/>
      <c r="OZF85" s="4"/>
      <c r="OZG85" s="4"/>
      <c r="OZH85" s="4"/>
      <c r="OZI85" s="4"/>
      <c r="OZJ85" s="4"/>
      <c r="OZK85" s="4"/>
      <c r="OZL85" s="4"/>
      <c r="OZM85" s="4"/>
      <c r="OZN85" s="4"/>
      <c r="OZO85" s="4"/>
      <c r="OZP85" s="4"/>
      <c r="OZQ85" s="4"/>
      <c r="OZR85" s="4"/>
      <c r="OZS85" s="4"/>
      <c r="OZT85" s="4"/>
      <c r="OZU85" s="4"/>
      <c r="OZV85" s="4"/>
      <c r="OZW85" s="4"/>
      <c r="OZX85" s="4"/>
      <c r="OZY85" s="4"/>
      <c r="OZZ85" s="4"/>
      <c r="PAA85" s="4"/>
      <c r="PAB85" s="4"/>
      <c r="PAC85" s="4"/>
      <c r="PAD85" s="4"/>
      <c r="PAE85" s="4"/>
      <c r="PAF85" s="4"/>
      <c r="PAG85" s="4"/>
      <c r="PAH85" s="4"/>
      <c r="PAI85" s="4"/>
      <c r="PAJ85" s="4"/>
      <c r="PAK85" s="4"/>
      <c r="PAL85" s="4"/>
      <c r="PAM85" s="4"/>
      <c r="PAN85" s="4"/>
      <c r="PAO85" s="4"/>
      <c r="PAP85" s="4"/>
      <c r="PAQ85" s="4"/>
      <c r="PAR85" s="4"/>
      <c r="PAS85" s="4"/>
      <c r="PAT85" s="4"/>
      <c r="PAU85" s="4"/>
      <c r="PAV85" s="4"/>
      <c r="PAW85" s="4"/>
      <c r="PAX85" s="4"/>
      <c r="PAY85" s="4"/>
      <c r="PAZ85" s="4"/>
      <c r="PBA85" s="4"/>
      <c r="PBB85" s="4"/>
      <c r="PBC85" s="4"/>
      <c r="PBD85" s="4"/>
      <c r="PBE85" s="4"/>
      <c r="PBF85" s="4"/>
      <c r="PBG85" s="4"/>
      <c r="PBH85" s="4"/>
      <c r="PBI85" s="4"/>
      <c r="PBJ85" s="4"/>
      <c r="PBK85" s="4"/>
      <c r="PBL85" s="4"/>
      <c r="PBM85" s="4"/>
      <c r="PBN85" s="4"/>
      <c r="PBO85" s="4"/>
      <c r="PBP85" s="4"/>
      <c r="PBQ85" s="4"/>
      <c r="PBR85" s="4"/>
      <c r="PBS85" s="4"/>
      <c r="PBT85" s="4"/>
      <c r="PBU85" s="4"/>
      <c r="PBV85" s="4"/>
      <c r="PBW85" s="4"/>
      <c r="PBX85" s="4"/>
      <c r="PBY85" s="4"/>
      <c r="PBZ85" s="4"/>
      <c r="PCA85" s="4"/>
      <c r="PCB85" s="4"/>
      <c r="PCC85" s="4"/>
      <c r="PCD85" s="4"/>
      <c r="PCE85" s="4"/>
      <c r="PCF85" s="4"/>
      <c r="PCG85" s="4"/>
      <c r="PCH85" s="4"/>
      <c r="PCI85" s="4"/>
      <c r="PCJ85" s="4"/>
      <c r="PCK85" s="4"/>
      <c r="PCL85" s="4"/>
      <c r="PCM85" s="4"/>
      <c r="PCN85" s="4"/>
      <c r="PCO85" s="4"/>
      <c r="PCP85" s="4"/>
      <c r="PCQ85" s="4"/>
      <c r="PCR85" s="4"/>
      <c r="PCS85" s="4"/>
      <c r="PCT85" s="4"/>
      <c r="PCU85" s="4"/>
      <c r="PCV85" s="4"/>
      <c r="PCW85" s="4"/>
      <c r="PCX85" s="4"/>
      <c r="PCY85" s="4"/>
      <c r="PCZ85" s="4"/>
      <c r="PDA85" s="4"/>
      <c r="PDB85" s="4"/>
      <c r="PDC85" s="4"/>
      <c r="PDD85" s="4"/>
      <c r="PDE85" s="4"/>
      <c r="PDF85" s="4"/>
      <c r="PDG85" s="4"/>
      <c r="PDH85" s="4"/>
      <c r="PDI85" s="4"/>
      <c r="PDJ85" s="4"/>
      <c r="PDK85" s="4"/>
      <c r="PDL85" s="4"/>
      <c r="PDM85" s="4"/>
      <c r="PDN85" s="4"/>
      <c r="PDO85" s="4"/>
      <c r="PDP85" s="4"/>
      <c r="PDQ85" s="4"/>
      <c r="PDR85" s="4"/>
      <c r="PDS85" s="4"/>
      <c r="PDT85" s="4"/>
      <c r="PDU85" s="4"/>
      <c r="PDV85" s="4"/>
      <c r="PDW85" s="4"/>
      <c r="PDX85" s="4"/>
      <c r="PDY85" s="4"/>
      <c r="PDZ85" s="4"/>
      <c r="PEA85" s="4"/>
      <c r="PEB85" s="4"/>
      <c r="PEC85" s="4"/>
      <c r="PED85" s="4"/>
      <c r="PEE85" s="4"/>
      <c r="PEF85" s="4"/>
      <c r="PEG85" s="4"/>
      <c r="PEH85" s="4"/>
      <c r="PEI85" s="4"/>
      <c r="PEJ85" s="4"/>
      <c r="PEK85" s="4"/>
      <c r="PEL85" s="4"/>
      <c r="PEM85" s="4"/>
      <c r="PEN85" s="4"/>
      <c r="PEO85" s="4"/>
      <c r="PEP85" s="4"/>
      <c r="PEQ85" s="4"/>
      <c r="PER85" s="4"/>
      <c r="PES85" s="4"/>
      <c r="PET85" s="4"/>
      <c r="PEU85" s="4"/>
      <c r="PEV85" s="4"/>
      <c r="PEW85" s="4"/>
      <c r="PEX85" s="4"/>
      <c r="PEY85" s="4"/>
      <c r="PEZ85" s="4"/>
      <c r="PFA85" s="4"/>
      <c r="PFB85" s="4"/>
      <c r="PFC85" s="4"/>
      <c r="PFD85" s="4"/>
      <c r="PFE85" s="4"/>
      <c r="PFF85" s="4"/>
      <c r="PFG85" s="4"/>
      <c r="PFH85" s="4"/>
      <c r="PFI85" s="4"/>
      <c r="PFJ85" s="4"/>
      <c r="PFK85" s="4"/>
      <c r="PFL85" s="4"/>
      <c r="PFM85" s="4"/>
      <c r="PFN85" s="4"/>
      <c r="PFO85" s="4"/>
      <c r="PFP85" s="4"/>
      <c r="PFQ85" s="4"/>
      <c r="PFR85" s="4"/>
      <c r="PFS85" s="4"/>
      <c r="PFT85" s="4"/>
      <c r="PFU85" s="4"/>
      <c r="PFV85" s="4"/>
      <c r="PFW85" s="4"/>
      <c r="PFX85" s="4"/>
      <c r="PFY85" s="4"/>
      <c r="PFZ85" s="4"/>
      <c r="PGA85" s="4"/>
      <c r="PGB85" s="4"/>
      <c r="PGC85" s="4"/>
      <c r="PGD85" s="4"/>
      <c r="PGE85" s="4"/>
      <c r="PGF85" s="4"/>
      <c r="PGG85" s="4"/>
      <c r="PGH85" s="4"/>
      <c r="PGI85" s="4"/>
      <c r="PGJ85" s="4"/>
      <c r="PGK85" s="4"/>
      <c r="PGL85" s="4"/>
      <c r="PGM85" s="4"/>
      <c r="PGN85" s="4"/>
      <c r="PGO85" s="4"/>
      <c r="PGP85" s="4"/>
      <c r="PGQ85" s="4"/>
      <c r="PGR85" s="4"/>
      <c r="PGS85" s="4"/>
      <c r="PGT85" s="4"/>
      <c r="PGU85" s="4"/>
      <c r="PGV85" s="4"/>
      <c r="PGW85" s="4"/>
      <c r="PGX85" s="4"/>
      <c r="PGY85" s="4"/>
      <c r="PGZ85" s="4"/>
      <c r="PHA85" s="4"/>
      <c r="PHB85" s="4"/>
      <c r="PHC85" s="4"/>
      <c r="PHD85" s="4"/>
      <c r="PHE85" s="4"/>
      <c r="PHF85" s="4"/>
      <c r="PHG85" s="4"/>
      <c r="PHH85" s="4"/>
      <c r="PHI85" s="4"/>
      <c r="PHJ85" s="4"/>
      <c r="PHK85" s="4"/>
      <c r="PHL85" s="4"/>
      <c r="PHM85" s="4"/>
      <c r="PHN85" s="4"/>
      <c r="PHO85" s="4"/>
      <c r="PHP85" s="4"/>
      <c r="PHQ85" s="4"/>
      <c r="PHR85" s="4"/>
      <c r="PHS85" s="4"/>
      <c r="PHT85" s="4"/>
      <c r="PHU85" s="4"/>
      <c r="PHV85" s="4"/>
      <c r="PHW85" s="4"/>
      <c r="PHX85" s="4"/>
      <c r="PHY85" s="4"/>
      <c r="PHZ85" s="4"/>
      <c r="PIA85" s="4"/>
      <c r="PIB85" s="4"/>
      <c r="PIC85" s="4"/>
      <c r="PID85" s="4"/>
      <c r="PIE85" s="4"/>
      <c r="PIF85" s="4"/>
      <c r="PIG85" s="4"/>
      <c r="PIH85" s="4"/>
      <c r="PII85" s="4"/>
      <c r="PIJ85" s="4"/>
      <c r="PIK85" s="4"/>
      <c r="PIL85" s="4"/>
      <c r="PIM85" s="4"/>
      <c r="PIN85" s="4"/>
      <c r="PIO85" s="4"/>
      <c r="PIP85" s="4"/>
      <c r="PIQ85" s="4"/>
      <c r="PIR85" s="4"/>
      <c r="PIS85" s="4"/>
      <c r="PIT85" s="4"/>
      <c r="PIU85" s="4"/>
      <c r="PIV85" s="4"/>
      <c r="PIW85" s="4"/>
      <c r="PIX85" s="4"/>
      <c r="PIY85" s="4"/>
      <c r="PIZ85" s="4"/>
      <c r="PJA85" s="4"/>
      <c r="PJB85" s="4"/>
      <c r="PJC85" s="4"/>
      <c r="PJD85" s="4"/>
      <c r="PJE85" s="4"/>
      <c r="PJF85" s="4"/>
      <c r="PJG85" s="4"/>
      <c r="PJH85" s="4"/>
      <c r="PJI85" s="4"/>
      <c r="PJJ85" s="4"/>
      <c r="PJK85" s="4"/>
      <c r="PJL85" s="4"/>
      <c r="PJM85" s="4"/>
      <c r="PJN85" s="4"/>
      <c r="PJO85" s="4"/>
      <c r="PJP85" s="4"/>
      <c r="PJQ85" s="4"/>
      <c r="PJR85" s="4"/>
      <c r="PJS85" s="4"/>
      <c r="PJT85" s="4"/>
      <c r="PJU85" s="4"/>
      <c r="PJV85" s="4"/>
      <c r="PJW85" s="4"/>
      <c r="PJX85" s="4"/>
      <c r="PJY85" s="4"/>
      <c r="PJZ85" s="4"/>
      <c r="PKA85" s="4"/>
      <c r="PKB85" s="4"/>
      <c r="PKC85" s="4"/>
      <c r="PKD85" s="4"/>
      <c r="PKE85" s="4"/>
      <c r="PKF85" s="4"/>
      <c r="PKG85" s="4"/>
      <c r="PKH85" s="4"/>
      <c r="PKI85" s="4"/>
      <c r="PKJ85" s="4"/>
      <c r="PKK85" s="4"/>
      <c r="PKL85" s="4"/>
      <c r="PKM85" s="4"/>
      <c r="PKN85" s="4"/>
      <c r="PKO85" s="4"/>
      <c r="PKP85" s="4"/>
      <c r="PKQ85" s="4"/>
      <c r="PKR85" s="4"/>
      <c r="PKS85" s="4"/>
      <c r="PKT85" s="4"/>
      <c r="PKU85" s="4"/>
      <c r="PKV85" s="4"/>
      <c r="PKW85" s="4"/>
      <c r="PKX85" s="4"/>
      <c r="PKY85" s="4"/>
      <c r="PKZ85" s="4"/>
      <c r="PLA85" s="4"/>
      <c r="PLB85" s="4"/>
      <c r="PLC85" s="4"/>
      <c r="PLD85" s="4"/>
      <c r="PLE85" s="4"/>
      <c r="PLF85" s="4"/>
      <c r="PLG85" s="4"/>
      <c r="PLH85" s="4"/>
      <c r="PLI85" s="4"/>
      <c r="PLJ85" s="4"/>
      <c r="PLK85" s="4"/>
      <c r="PLL85" s="4"/>
      <c r="PLM85" s="4"/>
      <c r="PLN85" s="4"/>
      <c r="PLO85" s="4"/>
      <c r="PLP85" s="4"/>
      <c r="PLQ85" s="4"/>
      <c r="PLR85" s="4"/>
      <c r="PLS85" s="4"/>
      <c r="PLT85" s="4"/>
      <c r="PLU85" s="4"/>
      <c r="PLV85" s="4"/>
      <c r="PLW85" s="4"/>
      <c r="PLX85" s="4"/>
      <c r="PLY85" s="4"/>
      <c r="PLZ85" s="4"/>
      <c r="PMA85" s="4"/>
      <c r="PMB85" s="4"/>
      <c r="PMC85" s="4"/>
      <c r="PMD85" s="4"/>
      <c r="PME85" s="4"/>
      <c r="PMF85" s="4"/>
      <c r="PMG85" s="4"/>
      <c r="PMH85" s="4"/>
      <c r="PMI85" s="4"/>
      <c r="PMJ85" s="4"/>
      <c r="PMK85" s="4"/>
      <c r="PML85" s="4"/>
      <c r="PMM85" s="4"/>
      <c r="PMN85" s="4"/>
      <c r="PMO85" s="4"/>
      <c r="PMP85" s="4"/>
      <c r="PMQ85" s="4"/>
      <c r="PMR85" s="4"/>
      <c r="PMS85" s="4"/>
      <c r="PMT85" s="4"/>
      <c r="PMU85" s="4"/>
      <c r="PMV85" s="4"/>
      <c r="PMW85" s="4"/>
      <c r="PMX85" s="4"/>
      <c r="PMY85" s="4"/>
      <c r="PMZ85" s="4"/>
      <c r="PNA85" s="4"/>
      <c r="PNB85" s="4"/>
      <c r="PNC85" s="4"/>
      <c r="PND85" s="4"/>
      <c r="PNE85" s="4"/>
      <c r="PNF85" s="4"/>
      <c r="PNG85" s="4"/>
      <c r="PNH85" s="4"/>
      <c r="PNI85" s="4"/>
      <c r="PNJ85" s="4"/>
      <c r="PNK85" s="4"/>
      <c r="PNL85" s="4"/>
      <c r="PNM85" s="4"/>
      <c r="PNN85" s="4"/>
      <c r="PNO85" s="4"/>
      <c r="PNP85" s="4"/>
      <c r="PNQ85" s="4"/>
      <c r="PNR85" s="4"/>
      <c r="PNS85" s="4"/>
      <c r="PNT85" s="4"/>
      <c r="PNU85" s="4"/>
      <c r="PNV85" s="4"/>
      <c r="PNW85" s="4"/>
      <c r="PNX85" s="4"/>
      <c r="PNY85" s="4"/>
      <c r="PNZ85" s="4"/>
      <c r="POA85" s="4"/>
      <c r="POB85" s="4"/>
      <c r="POC85" s="4"/>
      <c r="POD85" s="4"/>
      <c r="POE85" s="4"/>
      <c r="POF85" s="4"/>
      <c r="POG85" s="4"/>
      <c r="POH85" s="4"/>
      <c r="POI85" s="4"/>
      <c r="POJ85" s="4"/>
      <c r="POK85" s="4"/>
      <c r="POL85" s="4"/>
      <c r="POM85" s="4"/>
      <c r="PON85" s="4"/>
      <c r="POO85" s="4"/>
      <c r="POP85" s="4"/>
      <c r="POQ85" s="4"/>
      <c r="POR85" s="4"/>
      <c r="POS85" s="4"/>
      <c r="POT85" s="4"/>
      <c r="POU85" s="4"/>
      <c r="POV85" s="4"/>
      <c r="POW85" s="4"/>
      <c r="POX85" s="4"/>
      <c r="POY85" s="4"/>
      <c r="POZ85" s="4"/>
      <c r="PPA85" s="4"/>
      <c r="PPB85" s="4"/>
      <c r="PPC85" s="4"/>
      <c r="PPD85" s="4"/>
      <c r="PPE85" s="4"/>
      <c r="PPF85" s="4"/>
      <c r="PPG85" s="4"/>
      <c r="PPH85" s="4"/>
      <c r="PPI85" s="4"/>
      <c r="PPJ85" s="4"/>
      <c r="PPK85" s="4"/>
      <c r="PPL85" s="4"/>
      <c r="PPM85" s="4"/>
      <c r="PPN85" s="4"/>
      <c r="PPO85" s="4"/>
      <c r="PPP85" s="4"/>
      <c r="PPQ85" s="4"/>
      <c r="PPR85" s="4"/>
      <c r="PPS85" s="4"/>
      <c r="PPT85" s="4"/>
      <c r="PPU85" s="4"/>
      <c r="PPV85" s="4"/>
      <c r="PPW85" s="4"/>
      <c r="PPX85" s="4"/>
      <c r="PPY85" s="4"/>
      <c r="PPZ85" s="4"/>
      <c r="PQA85" s="4"/>
      <c r="PQB85" s="4"/>
      <c r="PQC85" s="4"/>
      <c r="PQD85" s="4"/>
      <c r="PQE85" s="4"/>
      <c r="PQF85" s="4"/>
      <c r="PQG85" s="4"/>
      <c r="PQH85" s="4"/>
      <c r="PQI85" s="4"/>
      <c r="PQJ85" s="4"/>
      <c r="PQK85" s="4"/>
      <c r="PQL85" s="4"/>
      <c r="PQM85" s="4"/>
      <c r="PQN85" s="4"/>
      <c r="PQO85" s="4"/>
      <c r="PQP85" s="4"/>
      <c r="PQQ85" s="4"/>
      <c r="PQR85" s="4"/>
      <c r="PQS85" s="4"/>
      <c r="PQT85" s="4"/>
      <c r="PQU85" s="4"/>
      <c r="PQV85" s="4"/>
      <c r="PQW85" s="4"/>
      <c r="PQX85" s="4"/>
      <c r="PQY85" s="4"/>
      <c r="PQZ85" s="4"/>
      <c r="PRA85" s="4"/>
      <c r="PRB85" s="4"/>
      <c r="PRC85" s="4"/>
      <c r="PRD85" s="4"/>
      <c r="PRE85" s="4"/>
      <c r="PRF85" s="4"/>
      <c r="PRG85" s="4"/>
      <c r="PRH85" s="4"/>
      <c r="PRI85" s="4"/>
      <c r="PRJ85" s="4"/>
      <c r="PRK85" s="4"/>
      <c r="PRL85" s="4"/>
      <c r="PRM85" s="4"/>
      <c r="PRN85" s="4"/>
      <c r="PRO85" s="4"/>
      <c r="PRP85" s="4"/>
      <c r="PRQ85" s="4"/>
      <c r="PRR85" s="4"/>
      <c r="PRS85" s="4"/>
      <c r="PRT85" s="4"/>
      <c r="PRU85" s="4"/>
      <c r="PRV85" s="4"/>
      <c r="PRW85" s="4"/>
      <c r="PRX85" s="4"/>
      <c r="PRY85" s="4"/>
      <c r="PRZ85" s="4"/>
      <c r="PSA85" s="4"/>
      <c r="PSB85" s="4"/>
      <c r="PSC85" s="4"/>
      <c r="PSD85" s="4"/>
      <c r="PSE85" s="4"/>
      <c r="PSF85" s="4"/>
      <c r="PSG85" s="4"/>
      <c r="PSH85" s="4"/>
      <c r="PSI85" s="4"/>
      <c r="PSJ85" s="4"/>
      <c r="PSK85" s="4"/>
      <c r="PSL85" s="4"/>
      <c r="PSM85" s="4"/>
      <c r="PSN85" s="4"/>
      <c r="PSO85" s="4"/>
      <c r="PSP85" s="4"/>
      <c r="PSQ85" s="4"/>
      <c r="PSR85" s="4"/>
      <c r="PSS85" s="4"/>
      <c r="PST85" s="4"/>
      <c r="PSU85" s="4"/>
      <c r="PSV85" s="4"/>
      <c r="PSW85" s="4"/>
      <c r="PSX85" s="4"/>
      <c r="PSY85" s="4"/>
      <c r="PSZ85" s="4"/>
      <c r="PTA85" s="4"/>
      <c r="PTB85" s="4"/>
      <c r="PTC85" s="4"/>
      <c r="PTD85" s="4"/>
      <c r="PTE85" s="4"/>
      <c r="PTF85" s="4"/>
      <c r="PTG85" s="4"/>
      <c r="PTH85" s="4"/>
      <c r="PTI85" s="4"/>
      <c r="PTJ85" s="4"/>
      <c r="PTK85" s="4"/>
      <c r="PTL85" s="4"/>
      <c r="PTM85" s="4"/>
      <c r="PTN85" s="4"/>
      <c r="PTO85" s="4"/>
      <c r="PTP85" s="4"/>
      <c r="PTQ85" s="4"/>
      <c r="PTR85" s="4"/>
      <c r="PTS85" s="4"/>
      <c r="PTT85" s="4"/>
      <c r="PTU85" s="4"/>
      <c r="PTV85" s="4"/>
      <c r="PTW85" s="4"/>
      <c r="PTX85" s="4"/>
      <c r="PTY85" s="4"/>
      <c r="PTZ85" s="4"/>
      <c r="PUA85" s="4"/>
      <c r="PUB85" s="4"/>
      <c r="PUC85" s="4"/>
      <c r="PUD85" s="4"/>
      <c r="PUE85" s="4"/>
      <c r="PUF85" s="4"/>
      <c r="PUG85" s="4"/>
      <c r="PUH85" s="4"/>
      <c r="PUI85" s="4"/>
      <c r="PUJ85" s="4"/>
      <c r="PUK85" s="4"/>
      <c r="PUL85" s="4"/>
      <c r="PUM85" s="4"/>
      <c r="PUN85" s="4"/>
      <c r="PUO85" s="4"/>
      <c r="PUP85" s="4"/>
      <c r="PUQ85" s="4"/>
      <c r="PUR85" s="4"/>
      <c r="PUS85" s="4"/>
      <c r="PUT85" s="4"/>
      <c r="PUU85" s="4"/>
      <c r="PUV85" s="4"/>
      <c r="PUW85" s="4"/>
      <c r="PUX85" s="4"/>
      <c r="PUY85" s="4"/>
      <c r="PUZ85" s="4"/>
      <c r="PVA85" s="4"/>
      <c r="PVB85" s="4"/>
      <c r="PVC85" s="4"/>
      <c r="PVD85" s="4"/>
      <c r="PVE85" s="4"/>
      <c r="PVF85" s="4"/>
      <c r="PVG85" s="4"/>
      <c r="PVH85" s="4"/>
      <c r="PVI85" s="4"/>
      <c r="PVJ85" s="4"/>
      <c r="PVK85" s="4"/>
      <c r="PVL85" s="4"/>
      <c r="PVM85" s="4"/>
      <c r="PVN85" s="4"/>
      <c r="PVO85" s="4"/>
      <c r="PVP85" s="4"/>
      <c r="PVQ85" s="4"/>
      <c r="PVR85" s="4"/>
      <c r="PVS85" s="4"/>
      <c r="PVT85" s="4"/>
      <c r="PVU85" s="4"/>
      <c r="PVV85" s="4"/>
      <c r="PVW85" s="4"/>
      <c r="PVX85" s="4"/>
      <c r="PVY85" s="4"/>
      <c r="PVZ85" s="4"/>
      <c r="PWA85" s="4"/>
      <c r="PWB85" s="4"/>
      <c r="PWC85" s="4"/>
      <c r="PWD85" s="4"/>
      <c r="PWE85" s="4"/>
      <c r="PWF85" s="4"/>
      <c r="PWG85" s="4"/>
      <c r="PWH85" s="4"/>
      <c r="PWI85" s="4"/>
      <c r="PWJ85" s="4"/>
      <c r="PWK85" s="4"/>
      <c r="PWL85" s="4"/>
      <c r="PWM85" s="4"/>
      <c r="PWN85" s="4"/>
      <c r="PWO85" s="4"/>
      <c r="PWP85" s="4"/>
      <c r="PWQ85" s="4"/>
      <c r="PWR85" s="4"/>
      <c r="PWS85" s="4"/>
      <c r="PWT85" s="4"/>
      <c r="PWU85" s="4"/>
      <c r="PWV85" s="4"/>
      <c r="PWW85" s="4"/>
      <c r="PWX85" s="4"/>
      <c r="PWY85" s="4"/>
      <c r="PWZ85" s="4"/>
      <c r="PXA85" s="4"/>
      <c r="PXB85" s="4"/>
      <c r="PXC85" s="4"/>
      <c r="PXD85" s="4"/>
      <c r="PXE85" s="4"/>
      <c r="PXF85" s="4"/>
      <c r="PXG85" s="4"/>
      <c r="PXH85" s="4"/>
      <c r="PXI85" s="4"/>
      <c r="PXJ85" s="4"/>
      <c r="PXK85" s="4"/>
      <c r="PXL85" s="4"/>
      <c r="PXM85" s="4"/>
      <c r="PXN85" s="4"/>
      <c r="PXO85" s="4"/>
      <c r="PXP85" s="4"/>
      <c r="PXQ85" s="4"/>
      <c r="PXR85" s="4"/>
      <c r="PXS85" s="4"/>
      <c r="PXT85" s="4"/>
      <c r="PXU85" s="4"/>
      <c r="PXV85" s="4"/>
      <c r="PXW85" s="4"/>
      <c r="PXX85" s="4"/>
      <c r="PXY85" s="4"/>
      <c r="PXZ85" s="4"/>
      <c r="PYA85" s="4"/>
      <c r="PYB85" s="4"/>
      <c r="PYC85" s="4"/>
      <c r="PYD85" s="4"/>
      <c r="PYE85" s="4"/>
      <c r="PYF85" s="4"/>
      <c r="PYG85" s="4"/>
      <c r="PYH85" s="4"/>
      <c r="PYI85" s="4"/>
      <c r="PYJ85" s="4"/>
      <c r="PYK85" s="4"/>
      <c r="PYL85" s="4"/>
      <c r="PYM85" s="4"/>
      <c r="PYN85" s="4"/>
      <c r="PYO85" s="4"/>
      <c r="PYP85" s="4"/>
      <c r="PYQ85" s="4"/>
      <c r="PYR85" s="4"/>
      <c r="PYS85" s="4"/>
      <c r="PYT85" s="4"/>
      <c r="PYU85" s="4"/>
      <c r="PYV85" s="4"/>
      <c r="PYW85" s="4"/>
      <c r="PYX85" s="4"/>
      <c r="PYY85" s="4"/>
      <c r="PYZ85" s="4"/>
      <c r="PZA85" s="4"/>
      <c r="PZB85" s="4"/>
      <c r="PZC85" s="4"/>
      <c r="PZD85" s="4"/>
      <c r="PZE85" s="4"/>
      <c r="PZF85" s="4"/>
      <c r="PZG85" s="4"/>
      <c r="PZH85" s="4"/>
      <c r="PZI85" s="4"/>
      <c r="PZJ85" s="4"/>
      <c r="PZK85" s="4"/>
      <c r="PZL85" s="4"/>
      <c r="PZM85" s="4"/>
      <c r="PZN85" s="4"/>
      <c r="PZO85" s="4"/>
      <c r="PZP85" s="4"/>
      <c r="PZQ85" s="4"/>
      <c r="PZR85" s="4"/>
      <c r="PZS85" s="4"/>
      <c r="PZT85" s="4"/>
      <c r="PZU85" s="4"/>
      <c r="PZV85" s="4"/>
      <c r="PZW85" s="4"/>
      <c r="PZX85" s="4"/>
      <c r="PZY85" s="4"/>
      <c r="PZZ85" s="4"/>
      <c r="QAA85" s="4"/>
      <c r="QAB85" s="4"/>
      <c r="QAC85" s="4"/>
      <c r="QAD85" s="4"/>
      <c r="QAE85" s="4"/>
      <c r="QAF85" s="4"/>
      <c r="QAG85" s="4"/>
      <c r="QAH85" s="4"/>
      <c r="QAI85" s="4"/>
      <c r="QAJ85" s="4"/>
      <c r="QAK85" s="4"/>
      <c r="QAL85" s="4"/>
      <c r="QAM85" s="4"/>
      <c r="QAN85" s="4"/>
      <c r="QAO85" s="4"/>
      <c r="QAP85" s="4"/>
      <c r="QAQ85" s="4"/>
      <c r="QAR85" s="4"/>
      <c r="QAS85" s="4"/>
      <c r="QAT85" s="4"/>
      <c r="QAU85" s="4"/>
      <c r="QAV85" s="4"/>
      <c r="QAW85" s="4"/>
      <c r="QAX85" s="4"/>
      <c r="QAY85" s="4"/>
      <c r="QAZ85" s="4"/>
      <c r="QBA85" s="4"/>
      <c r="QBB85" s="4"/>
      <c r="QBC85" s="4"/>
      <c r="QBD85" s="4"/>
      <c r="QBE85" s="4"/>
      <c r="QBF85" s="4"/>
      <c r="QBG85" s="4"/>
      <c r="QBH85" s="4"/>
      <c r="QBI85" s="4"/>
      <c r="QBJ85" s="4"/>
      <c r="QBK85" s="4"/>
      <c r="QBL85" s="4"/>
      <c r="QBM85" s="4"/>
      <c r="QBN85" s="4"/>
      <c r="QBO85" s="4"/>
      <c r="QBP85" s="4"/>
      <c r="QBQ85" s="4"/>
      <c r="QBR85" s="4"/>
      <c r="QBS85" s="4"/>
      <c r="QBT85" s="4"/>
      <c r="QBU85" s="4"/>
      <c r="QBV85" s="4"/>
      <c r="QBW85" s="4"/>
      <c r="QBX85" s="4"/>
      <c r="QBY85" s="4"/>
      <c r="QBZ85" s="4"/>
      <c r="QCA85" s="4"/>
      <c r="QCB85" s="4"/>
      <c r="QCC85" s="4"/>
      <c r="QCD85" s="4"/>
      <c r="QCE85" s="4"/>
      <c r="QCF85" s="4"/>
      <c r="QCG85" s="4"/>
      <c r="QCH85" s="4"/>
      <c r="QCI85" s="4"/>
      <c r="QCJ85" s="4"/>
      <c r="QCK85" s="4"/>
      <c r="QCL85" s="4"/>
      <c r="QCM85" s="4"/>
      <c r="QCN85" s="4"/>
      <c r="QCO85" s="4"/>
      <c r="QCP85" s="4"/>
      <c r="QCQ85" s="4"/>
      <c r="QCR85" s="4"/>
      <c r="QCS85" s="4"/>
      <c r="QCT85" s="4"/>
      <c r="QCU85" s="4"/>
      <c r="QCV85" s="4"/>
      <c r="QCW85" s="4"/>
      <c r="QCX85" s="4"/>
      <c r="QCY85" s="4"/>
      <c r="QCZ85" s="4"/>
      <c r="QDA85" s="4"/>
      <c r="QDB85" s="4"/>
      <c r="QDC85" s="4"/>
      <c r="QDD85" s="4"/>
      <c r="QDE85" s="4"/>
      <c r="QDF85" s="4"/>
      <c r="QDG85" s="4"/>
      <c r="QDH85" s="4"/>
      <c r="QDI85" s="4"/>
      <c r="QDJ85" s="4"/>
      <c r="QDK85" s="4"/>
      <c r="QDL85" s="4"/>
      <c r="QDM85" s="4"/>
      <c r="QDN85" s="4"/>
      <c r="QDO85" s="4"/>
      <c r="QDP85" s="4"/>
      <c r="QDQ85" s="4"/>
      <c r="QDR85" s="4"/>
      <c r="QDS85" s="4"/>
      <c r="QDT85" s="4"/>
      <c r="QDU85" s="4"/>
      <c r="QDV85" s="4"/>
      <c r="QDW85" s="4"/>
      <c r="QDX85" s="4"/>
      <c r="QDY85" s="4"/>
      <c r="QDZ85" s="4"/>
      <c r="QEA85" s="4"/>
      <c r="QEB85" s="4"/>
      <c r="QEC85" s="4"/>
      <c r="QED85" s="4"/>
      <c r="QEE85" s="4"/>
      <c r="QEF85" s="4"/>
      <c r="QEG85" s="4"/>
      <c r="QEH85" s="4"/>
      <c r="QEI85" s="4"/>
      <c r="QEJ85" s="4"/>
      <c r="QEK85" s="4"/>
      <c r="QEL85" s="4"/>
      <c r="QEM85" s="4"/>
      <c r="QEN85" s="4"/>
      <c r="QEO85" s="4"/>
      <c r="QEP85" s="4"/>
      <c r="QEQ85" s="4"/>
      <c r="QER85" s="4"/>
      <c r="QES85" s="4"/>
      <c r="QET85" s="4"/>
      <c r="QEU85" s="4"/>
      <c r="QEV85" s="4"/>
      <c r="QEW85" s="4"/>
      <c r="QEX85" s="4"/>
      <c r="QEY85" s="4"/>
      <c r="QEZ85" s="4"/>
      <c r="QFA85" s="4"/>
      <c r="QFB85" s="4"/>
      <c r="QFC85" s="4"/>
      <c r="QFD85" s="4"/>
      <c r="QFE85" s="4"/>
      <c r="QFF85" s="4"/>
      <c r="QFG85" s="4"/>
      <c r="QFH85" s="4"/>
      <c r="QFI85" s="4"/>
      <c r="QFJ85" s="4"/>
      <c r="QFK85" s="4"/>
      <c r="QFL85" s="4"/>
      <c r="QFM85" s="4"/>
      <c r="QFN85" s="4"/>
      <c r="QFO85" s="4"/>
      <c r="QFP85" s="4"/>
      <c r="QFQ85" s="4"/>
      <c r="QFR85" s="4"/>
      <c r="QFS85" s="4"/>
      <c r="QFT85" s="4"/>
      <c r="QFU85" s="4"/>
      <c r="QFV85" s="4"/>
      <c r="QFW85" s="4"/>
      <c r="QFX85" s="4"/>
      <c r="QFY85" s="4"/>
      <c r="QFZ85" s="4"/>
      <c r="QGA85" s="4"/>
      <c r="QGB85" s="4"/>
      <c r="QGC85" s="4"/>
      <c r="QGD85" s="4"/>
      <c r="QGE85" s="4"/>
      <c r="QGF85" s="4"/>
      <c r="QGG85" s="4"/>
      <c r="QGH85" s="4"/>
      <c r="QGI85" s="4"/>
      <c r="QGJ85" s="4"/>
      <c r="QGK85" s="4"/>
      <c r="QGL85" s="4"/>
      <c r="QGM85" s="4"/>
      <c r="QGN85" s="4"/>
      <c r="QGO85" s="4"/>
      <c r="QGP85" s="4"/>
      <c r="QGQ85" s="4"/>
      <c r="QGR85" s="4"/>
      <c r="QGS85" s="4"/>
      <c r="QGT85" s="4"/>
      <c r="QGU85" s="4"/>
      <c r="QGV85" s="4"/>
      <c r="QGW85" s="4"/>
      <c r="QGX85" s="4"/>
      <c r="QGY85" s="4"/>
      <c r="QGZ85" s="4"/>
      <c r="QHA85" s="4"/>
      <c r="QHB85" s="4"/>
      <c r="QHC85" s="4"/>
      <c r="QHD85" s="4"/>
      <c r="QHE85" s="4"/>
      <c r="QHF85" s="4"/>
      <c r="QHG85" s="4"/>
      <c r="QHH85" s="4"/>
      <c r="QHI85" s="4"/>
      <c r="QHJ85" s="4"/>
      <c r="QHK85" s="4"/>
      <c r="QHL85" s="4"/>
      <c r="QHM85" s="4"/>
      <c r="QHN85" s="4"/>
      <c r="QHO85" s="4"/>
      <c r="QHP85" s="4"/>
      <c r="QHQ85" s="4"/>
      <c r="QHR85" s="4"/>
      <c r="QHS85" s="4"/>
      <c r="QHT85" s="4"/>
      <c r="QHU85" s="4"/>
      <c r="QHV85" s="4"/>
      <c r="QHW85" s="4"/>
      <c r="QHX85" s="4"/>
      <c r="QHY85" s="4"/>
      <c r="QHZ85" s="4"/>
      <c r="QIA85" s="4"/>
      <c r="QIB85" s="4"/>
      <c r="QIC85" s="4"/>
      <c r="QID85" s="4"/>
      <c r="QIE85" s="4"/>
      <c r="QIF85" s="4"/>
      <c r="QIG85" s="4"/>
      <c r="QIH85" s="4"/>
      <c r="QII85" s="4"/>
      <c r="QIJ85" s="4"/>
      <c r="QIK85" s="4"/>
      <c r="QIL85" s="4"/>
      <c r="QIM85" s="4"/>
      <c r="QIN85" s="4"/>
      <c r="QIO85" s="4"/>
      <c r="QIP85" s="4"/>
      <c r="QIQ85" s="4"/>
      <c r="QIR85" s="4"/>
      <c r="QIS85" s="4"/>
      <c r="QIT85" s="4"/>
      <c r="QIU85" s="4"/>
      <c r="QIV85" s="4"/>
      <c r="QIW85" s="4"/>
      <c r="QIX85" s="4"/>
      <c r="QIY85" s="4"/>
      <c r="QIZ85" s="4"/>
      <c r="QJA85" s="4"/>
      <c r="QJB85" s="4"/>
      <c r="QJC85" s="4"/>
      <c r="QJD85" s="4"/>
      <c r="QJE85" s="4"/>
      <c r="QJF85" s="4"/>
      <c r="QJG85" s="4"/>
      <c r="QJH85" s="4"/>
      <c r="QJI85" s="4"/>
      <c r="QJJ85" s="4"/>
      <c r="QJK85" s="4"/>
      <c r="QJL85" s="4"/>
      <c r="QJM85" s="4"/>
      <c r="QJN85" s="4"/>
      <c r="QJO85" s="4"/>
      <c r="QJP85" s="4"/>
      <c r="QJQ85" s="4"/>
      <c r="QJR85" s="4"/>
      <c r="QJS85" s="4"/>
      <c r="QJT85" s="4"/>
      <c r="QJU85" s="4"/>
      <c r="QJV85" s="4"/>
      <c r="QJW85" s="4"/>
      <c r="QJX85" s="4"/>
      <c r="QJY85" s="4"/>
      <c r="QJZ85" s="4"/>
      <c r="QKA85" s="4"/>
      <c r="QKB85" s="4"/>
      <c r="QKC85" s="4"/>
      <c r="QKD85" s="4"/>
      <c r="QKE85" s="4"/>
      <c r="QKF85" s="4"/>
      <c r="QKG85" s="4"/>
      <c r="QKH85" s="4"/>
      <c r="QKI85" s="4"/>
      <c r="QKJ85" s="4"/>
      <c r="QKK85" s="4"/>
      <c r="QKL85" s="4"/>
      <c r="QKM85" s="4"/>
      <c r="QKN85" s="4"/>
      <c r="QKO85" s="4"/>
      <c r="QKP85" s="4"/>
      <c r="QKQ85" s="4"/>
      <c r="QKR85" s="4"/>
      <c r="QKS85" s="4"/>
      <c r="QKT85" s="4"/>
      <c r="QKU85" s="4"/>
      <c r="QKV85" s="4"/>
      <c r="QKW85" s="4"/>
      <c r="QKX85" s="4"/>
      <c r="QKY85" s="4"/>
      <c r="QKZ85" s="4"/>
      <c r="QLA85" s="4"/>
      <c r="QLB85" s="4"/>
      <c r="QLC85" s="4"/>
      <c r="QLD85" s="4"/>
      <c r="QLE85" s="4"/>
      <c r="QLF85" s="4"/>
      <c r="QLG85" s="4"/>
      <c r="QLH85" s="4"/>
      <c r="QLI85" s="4"/>
      <c r="QLJ85" s="4"/>
      <c r="QLK85" s="4"/>
      <c r="QLL85" s="4"/>
      <c r="QLM85" s="4"/>
      <c r="QLN85" s="4"/>
      <c r="QLO85" s="4"/>
      <c r="QLP85" s="4"/>
      <c r="QLQ85" s="4"/>
      <c r="QLR85" s="4"/>
      <c r="QLS85" s="4"/>
      <c r="QLT85" s="4"/>
      <c r="QLU85" s="4"/>
      <c r="QLV85" s="4"/>
      <c r="QLW85" s="4"/>
      <c r="QLX85" s="4"/>
      <c r="QLY85" s="4"/>
      <c r="QLZ85" s="4"/>
      <c r="QMA85" s="4"/>
      <c r="QMB85" s="4"/>
      <c r="QMC85" s="4"/>
      <c r="QMD85" s="4"/>
      <c r="QME85" s="4"/>
      <c r="QMF85" s="4"/>
      <c r="QMG85" s="4"/>
      <c r="QMH85" s="4"/>
      <c r="QMI85" s="4"/>
      <c r="QMJ85" s="4"/>
      <c r="QMK85" s="4"/>
      <c r="QML85" s="4"/>
      <c r="QMM85" s="4"/>
      <c r="QMN85" s="4"/>
      <c r="QMO85" s="4"/>
      <c r="QMP85" s="4"/>
      <c r="QMQ85" s="4"/>
      <c r="QMR85" s="4"/>
      <c r="QMS85" s="4"/>
      <c r="QMT85" s="4"/>
      <c r="QMU85" s="4"/>
      <c r="QMV85" s="4"/>
      <c r="QMW85" s="4"/>
      <c r="QMX85" s="4"/>
      <c r="QMY85" s="4"/>
      <c r="QMZ85" s="4"/>
      <c r="QNA85" s="4"/>
      <c r="QNB85" s="4"/>
      <c r="QNC85" s="4"/>
      <c r="QND85" s="4"/>
      <c r="QNE85" s="4"/>
      <c r="QNF85" s="4"/>
      <c r="QNG85" s="4"/>
      <c r="QNH85" s="4"/>
      <c r="QNI85" s="4"/>
      <c r="QNJ85" s="4"/>
      <c r="QNK85" s="4"/>
      <c r="QNL85" s="4"/>
      <c r="QNM85" s="4"/>
      <c r="QNN85" s="4"/>
      <c r="QNO85" s="4"/>
      <c r="QNP85" s="4"/>
      <c r="QNQ85" s="4"/>
      <c r="QNR85" s="4"/>
      <c r="QNS85" s="4"/>
      <c r="QNT85" s="4"/>
      <c r="QNU85" s="4"/>
      <c r="QNV85" s="4"/>
      <c r="QNW85" s="4"/>
      <c r="QNX85" s="4"/>
      <c r="QNY85" s="4"/>
      <c r="QNZ85" s="4"/>
      <c r="QOA85" s="4"/>
      <c r="QOB85" s="4"/>
      <c r="QOC85" s="4"/>
      <c r="QOD85" s="4"/>
      <c r="QOE85" s="4"/>
      <c r="QOF85" s="4"/>
      <c r="QOG85" s="4"/>
      <c r="QOH85" s="4"/>
      <c r="QOI85" s="4"/>
      <c r="QOJ85" s="4"/>
      <c r="QOK85" s="4"/>
      <c r="QOL85" s="4"/>
      <c r="QOM85" s="4"/>
      <c r="QON85" s="4"/>
      <c r="QOO85" s="4"/>
      <c r="QOP85" s="4"/>
      <c r="QOQ85" s="4"/>
      <c r="QOR85" s="4"/>
      <c r="QOS85" s="4"/>
      <c r="QOT85" s="4"/>
      <c r="QOU85" s="4"/>
      <c r="QOV85" s="4"/>
      <c r="QOW85" s="4"/>
      <c r="QOX85" s="4"/>
      <c r="QOY85" s="4"/>
      <c r="QOZ85" s="4"/>
      <c r="QPA85" s="4"/>
      <c r="QPB85" s="4"/>
      <c r="QPC85" s="4"/>
      <c r="QPD85" s="4"/>
      <c r="QPE85" s="4"/>
      <c r="QPF85" s="4"/>
      <c r="QPG85" s="4"/>
      <c r="QPH85" s="4"/>
      <c r="QPI85" s="4"/>
      <c r="QPJ85" s="4"/>
      <c r="QPK85" s="4"/>
      <c r="QPL85" s="4"/>
      <c r="QPM85" s="4"/>
      <c r="QPN85" s="4"/>
      <c r="QPO85" s="4"/>
      <c r="QPP85" s="4"/>
      <c r="QPQ85" s="4"/>
      <c r="QPR85" s="4"/>
      <c r="QPS85" s="4"/>
      <c r="QPT85" s="4"/>
      <c r="QPU85" s="4"/>
      <c r="QPV85" s="4"/>
      <c r="QPW85" s="4"/>
      <c r="QPX85" s="4"/>
      <c r="QPY85" s="4"/>
      <c r="QPZ85" s="4"/>
      <c r="QQA85" s="4"/>
      <c r="QQB85" s="4"/>
      <c r="QQC85" s="4"/>
      <c r="QQD85" s="4"/>
      <c r="QQE85" s="4"/>
      <c r="QQF85" s="4"/>
      <c r="QQG85" s="4"/>
      <c r="QQH85" s="4"/>
      <c r="QQI85" s="4"/>
      <c r="QQJ85" s="4"/>
      <c r="QQK85" s="4"/>
      <c r="QQL85" s="4"/>
      <c r="QQM85" s="4"/>
      <c r="QQN85" s="4"/>
      <c r="QQO85" s="4"/>
      <c r="QQP85" s="4"/>
      <c r="QQQ85" s="4"/>
      <c r="QQR85" s="4"/>
      <c r="QQS85" s="4"/>
      <c r="QQT85" s="4"/>
      <c r="QQU85" s="4"/>
      <c r="QQV85" s="4"/>
      <c r="QQW85" s="4"/>
      <c r="QQX85" s="4"/>
      <c r="QQY85" s="4"/>
      <c r="QQZ85" s="4"/>
      <c r="QRA85" s="4"/>
      <c r="QRB85" s="4"/>
      <c r="QRC85" s="4"/>
      <c r="QRD85" s="4"/>
      <c r="QRE85" s="4"/>
      <c r="QRF85" s="4"/>
      <c r="QRG85" s="4"/>
      <c r="QRH85" s="4"/>
      <c r="QRI85" s="4"/>
      <c r="QRJ85" s="4"/>
      <c r="QRK85" s="4"/>
      <c r="QRL85" s="4"/>
      <c r="QRM85" s="4"/>
      <c r="QRN85" s="4"/>
      <c r="QRO85" s="4"/>
      <c r="QRP85" s="4"/>
      <c r="QRQ85" s="4"/>
      <c r="QRR85" s="4"/>
      <c r="QRS85" s="4"/>
      <c r="QRT85" s="4"/>
      <c r="QRU85" s="4"/>
      <c r="QRV85" s="4"/>
      <c r="QRW85" s="4"/>
      <c r="QRX85" s="4"/>
      <c r="QRY85" s="4"/>
      <c r="QRZ85" s="4"/>
      <c r="QSA85" s="4"/>
      <c r="QSB85" s="4"/>
      <c r="QSC85" s="4"/>
      <c r="QSD85" s="4"/>
      <c r="QSE85" s="4"/>
      <c r="QSF85" s="4"/>
      <c r="QSG85" s="4"/>
      <c r="QSH85" s="4"/>
      <c r="QSI85" s="4"/>
      <c r="QSJ85" s="4"/>
      <c r="QSK85" s="4"/>
      <c r="QSL85" s="4"/>
      <c r="QSM85" s="4"/>
      <c r="QSN85" s="4"/>
      <c r="QSO85" s="4"/>
      <c r="QSP85" s="4"/>
      <c r="QSQ85" s="4"/>
      <c r="QSR85" s="4"/>
      <c r="QSS85" s="4"/>
      <c r="QST85" s="4"/>
      <c r="QSU85" s="4"/>
      <c r="QSV85" s="4"/>
      <c r="QSW85" s="4"/>
      <c r="QSX85" s="4"/>
      <c r="QSY85" s="4"/>
      <c r="QSZ85" s="4"/>
      <c r="QTA85" s="4"/>
      <c r="QTB85" s="4"/>
      <c r="QTC85" s="4"/>
      <c r="QTD85" s="4"/>
      <c r="QTE85" s="4"/>
      <c r="QTF85" s="4"/>
      <c r="QTG85" s="4"/>
      <c r="QTH85" s="4"/>
      <c r="QTI85" s="4"/>
      <c r="QTJ85" s="4"/>
      <c r="QTK85" s="4"/>
      <c r="QTL85" s="4"/>
      <c r="QTM85" s="4"/>
      <c r="QTN85" s="4"/>
      <c r="QTO85" s="4"/>
      <c r="QTP85" s="4"/>
      <c r="QTQ85" s="4"/>
      <c r="QTR85" s="4"/>
      <c r="QTS85" s="4"/>
      <c r="QTT85" s="4"/>
      <c r="QTU85" s="4"/>
      <c r="QTV85" s="4"/>
      <c r="QTW85" s="4"/>
      <c r="QTX85" s="4"/>
      <c r="QTY85" s="4"/>
      <c r="QTZ85" s="4"/>
      <c r="QUA85" s="4"/>
      <c r="QUB85" s="4"/>
      <c r="QUC85" s="4"/>
      <c r="QUD85" s="4"/>
      <c r="QUE85" s="4"/>
      <c r="QUF85" s="4"/>
      <c r="QUG85" s="4"/>
      <c r="QUH85" s="4"/>
      <c r="QUI85" s="4"/>
      <c r="QUJ85" s="4"/>
      <c r="QUK85" s="4"/>
      <c r="QUL85" s="4"/>
      <c r="QUM85" s="4"/>
      <c r="QUN85" s="4"/>
      <c r="QUO85" s="4"/>
      <c r="QUP85" s="4"/>
      <c r="QUQ85" s="4"/>
      <c r="QUR85" s="4"/>
      <c r="QUS85" s="4"/>
      <c r="QUT85" s="4"/>
      <c r="QUU85" s="4"/>
      <c r="QUV85" s="4"/>
      <c r="QUW85" s="4"/>
      <c r="QUX85" s="4"/>
      <c r="QUY85" s="4"/>
      <c r="QUZ85" s="4"/>
      <c r="QVA85" s="4"/>
      <c r="QVB85" s="4"/>
      <c r="QVC85" s="4"/>
      <c r="QVD85" s="4"/>
      <c r="QVE85" s="4"/>
      <c r="QVF85" s="4"/>
      <c r="QVG85" s="4"/>
      <c r="QVH85" s="4"/>
      <c r="QVI85" s="4"/>
      <c r="QVJ85" s="4"/>
      <c r="QVK85" s="4"/>
      <c r="QVL85" s="4"/>
      <c r="QVM85" s="4"/>
      <c r="QVN85" s="4"/>
      <c r="QVO85" s="4"/>
      <c r="QVP85" s="4"/>
      <c r="QVQ85" s="4"/>
      <c r="QVR85" s="4"/>
      <c r="QVS85" s="4"/>
      <c r="QVT85" s="4"/>
      <c r="QVU85" s="4"/>
      <c r="QVV85" s="4"/>
      <c r="QVW85" s="4"/>
      <c r="QVX85" s="4"/>
      <c r="QVY85" s="4"/>
      <c r="QVZ85" s="4"/>
      <c r="QWA85" s="4"/>
      <c r="QWB85" s="4"/>
      <c r="QWC85" s="4"/>
      <c r="QWD85" s="4"/>
      <c r="QWE85" s="4"/>
      <c r="QWF85" s="4"/>
      <c r="QWG85" s="4"/>
      <c r="QWH85" s="4"/>
      <c r="QWI85" s="4"/>
      <c r="QWJ85" s="4"/>
      <c r="QWK85" s="4"/>
      <c r="QWL85" s="4"/>
      <c r="QWM85" s="4"/>
      <c r="QWN85" s="4"/>
      <c r="QWO85" s="4"/>
      <c r="QWP85" s="4"/>
      <c r="QWQ85" s="4"/>
      <c r="QWR85" s="4"/>
      <c r="QWS85" s="4"/>
      <c r="QWT85" s="4"/>
      <c r="QWU85" s="4"/>
      <c r="QWV85" s="4"/>
      <c r="QWW85" s="4"/>
      <c r="QWX85" s="4"/>
      <c r="QWY85" s="4"/>
      <c r="QWZ85" s="4"/>
      <c r="QXA85" s="4"/>
      <c r="QXB85" s="4"/>
      <c r="QXC85" s="4"/>
      <c r="QXD85" s="4"/>
      <c r="QXE85" s="4"/>
      <c r="QXF85" s="4"/>
      <c r="QXG85" s="4"/>
      <c r="QXH85" s="4"/>
      <c r="QXI85" s="4"/>
      <c r="QXJ85" s="4"/>
      <c r="QXK85" s="4"/>
      <c r="QXL85" s="4"/>
      <c r="QXM85" s="4"/>
      <c r="QXN85" s="4"/>
      <c r="QXO85" s="4"/>
      <c r="QXP85" s="4"/>
      <c r="QXQ85" s="4"/>
      <c r="QXR85" s="4"/>
      <c r="QXS85" s="4"/>
      <c r="QXT85" s="4"/>
      <c r="QXU85" s="4"/>
      <c r="QXV85" s="4"/>
      <c r="QXW85" s="4"/>
      <c r="QXX85" s="4"/>
      <c r="QXY85" s="4"/>
      <c r="QXZ85" s="4"/>
      <c r="QYA85" s="4"/>
      <c r="QYB85" s="4"/>
      <c r="QYC85" s="4"/>
      <c r="QYD85" s="4"/>
      <c r="QYE85" s="4"/>
      <c r="QYF85" s="4"/>
      <c r="QYG85" s="4"/>
      <c r="QYH85" s="4"/>
      <c r="QYI85" s="4"/>
      <c r="QYJ85" s="4"/>
      <c r="QYK85" s="4"/>
      <c r="QYL85" s="4"/>
      <c r="QYM85" s="4"/>
      <c r="QYN85" s="4"/>
      <c r="QYO85" s="4"/>
      <c r="QYP85" s="4"/>
      <c r="QYQ85" s="4"/>
      <c r="QYR85" s="4"/>
      <c r="QYS85" s="4"/>
      <c r="QYT85" s="4"/>
      <c r="QYU85" s="4"/>
      <c r="QYV85" s="4"/>
      <c r="QYW85" s="4"/>
      <c r="QYX85" s="4"/>
      <c r="QYY85" s="4"/>
      <c r="QYZ85" s="4"/>
      <c r="QZA85" s="4"/>
      <c r="QZB85" s="4"/>
      <c r="QZC85" s="4"/>
      <c r="QZD85" s="4"/>
      <c r="QZE85" s="4"/>
      <c r="QZF85" s="4"/>
      <c r="QZG85" s="4"/>
      <c r="QZH85" s="4"/>
      <c r="QZI85" s="4"/>
      <c r="QZJ85" s="4"/>
      <c r="QZK85" s="4"/>
      <c r="QZL85" s="4"/>
      <c r="QZM85" s="4"/>
      <c r="QZN85" s="4"/>
      <c r="QZO85" s="4"/>
      <c r="QZP85" s="4"/>
      <c r="QZQ85" s="4"/>
      <c r="QZR85" s="4"/>
      <c r="QZS85" s="4"/>
      <c r="QZT85" s="4"/>
      <c r="QZU85" s="4"/>
      <c r="QZV85" s="4"/>
      <c r="QZW85" s="4"/>
      <c r="QZX85" s="4"/>
      <c r="QZY85" s="4"/>
      <c r="QZZ85" s="4"/>
      <c r="RAA85" s="4"/>
      <c r="RAB85" s="4"/>
      <c r="RAC85" s="4"/>
      <c r="RAD85" s="4"/>
      <c r="RAE85" s="4"/>
      <c r="RAF85" s="4"/>
      <c r="RAG85" s="4"/>
      <c r="RAH85" s="4"/>
      <c r="RAI85" s="4"/>
      <c r="RAJ85" s="4"/>
      <c r="RAK85" s="4"/>
      <c r="RAL85" s="4"/>
      <c r="RAM85" s="4"/>
      <c r="RAN85" s="4"/>
      <c r="RAO85" s="4"/>
      <c r="RAP85" s="4"/>
      <c r="RAQ85" s="4"/>
      <c r="RAR85" s="4"/>
      <c r="RAS85" s="4"/>
      <c r="RAT85" s="4"/>
      <c r="RAU85" s="4"/>
      <c r="RAV85" s="4"/>
      <c r="RAW85" s="4"/>
      <c r="RAX85" s="4"/>
      <c r="RAY85" s="4"/>
      <c r="RAZ85" s="4"/>
      <c r="RBA85" s="4"/>
      <c r="RBB85" s="4"/>
      <c r="RBC85" s="4"/>
      <c r="RBD85" s="4"/>
      <c r="RBE85" s="4"/>
      <c r="RBF85" s="4"/>
      <c r="RBG85" s="4"/>
      <c r="RBH85" s="4"/>
      <c r="RBI85" s="4"/>
      <c r="RBJ85" s="4"/>
      <c r="RBK85" s="4"/>
      <c r="RBL85" s="4"/>
      <c r="RBM85" s="4"/>
      <c r="RBN85" s="4"/>
      <c r="RBO85" s="4"/>
      <c r="RBP85" s="4"/>
      <c r="RBQ85" s="4"/>
      <c r="RBR85" s="4"/>
      <c r="RBS85" s="4"/>
      <c r="RBT85" s="4"/>
      <c r="RBU85" s="4"/>
      <c r="RBV85" s="4"/>
      <c r="RBW85" s="4"/>
      <c r="RBX85" s="4"/>
      <c r="RBY85" s="4"/>
      <c r="RBZ85" s="4"/>
      <c r="RCA85" s="4"/>
      <c r="RCB85" s="4"/>
      <c r="RCC85" s="4"/>
      <c r="RCD85" s="4"/>
      <c r="RCE85" s="4"/>
      <c r="RCF85" s="4"/>
      <c r="RCG85" s="4"/>
      <c r="RCH85" s="4"/>
      <c r="RCI85" s="4"/>
      <c r="RCJ85" s="4"/>
      <c r="RCK85" s="4"/>
      <c r="RCL85" s="4"/>
      <c r="RCM85" s="4"/>
      <c r="RCN85" s="4"/>
      <c r="RCO85" s="4"/>
      <c r="RCP85" s="4"/>
      <c r="RCQ85" s="4"/>
      <c r="RCR85" s="4"/>
      <c r="RCS85" s="4"/>
      <c r="RCT85" s="4"/>
      <c r="RCU85" s="4"/>
      <c r="RCV85" s="4"/>
      <c r="RCW85" s="4"/>
      <c r="RCX85" s="4"/>
      <c r="RCY85" s="4"/>
      <c r="RCZ85" s="4"/>
      <c r="RDA85" s="4"/>
      <c r="RDB85" s="4"/>
      <c r="RDC85" s="4"/>
      <c r="RDD85" s="4"/>
      <c r="RDE85" s="4"/>
      <c r="RDF85" s="4"/>
      <c r="RDG85" s="4"/>
      <c r="RDH85" s="4"/>
      <c r="RDI85" s="4"/>
      <c r="RDJ85" s="4"/>
      <c r="RDK85" s="4"/>
      <c r="RDL85" s="4"/>
      <c r="RDM85" s="4"/>
      <c r="RDN85" s="4"/>
      <c r="RDO85" s="4"/>
      <c r="RDP85" s="4"/>
      <c r="RDQ85" s="4"/>
      <c r="RDR85" s="4"/>
      <c r="RDS85" s="4"/>
      <c r="RDT85" s="4"/>
      <c r="RDU85" s="4"/>
      <c r="RDV85" s="4"/>
      <c r="RDW85" s="4"/>
      <c r="RDX85" s="4"/>
      <c r="RDY85" s="4"/>
      <c r="RDZ85" s="4"/>
      <c r="REA85" s="4"/>
      <c r="REB85" s="4"/>
      <c r="REC85" s="4"/>
      <c r="RED85" s="4"/>
      <c r="REE85" s="4"/>
      <c r="REF85" s="4"/>
      <c r="REG85" s="4"/>
      <c r="REH85" s="4"/>
      <c r="REI85" s="4"/>
      <c r="REJ85" s="4"/>
      <c r="REK85" s="4"/>
      <c r="REL85" s="4"/>
      <c r="REM85" s="4"/>
      <c r="REN85" s="4"/>
      <c r="REO85" s="4"/>
      <c r="REP85" s="4"/>
      <c r="REQ85" s="4"/>
      <c r="RER85" s="4"/>
      <c r="RES85" s="4"/>
      <c r="RET85" s="4"/>
      <c r="REU85" s="4"/>
      <c r="REV85" s="4"/>
      <c r="REW85" s="4"/>
      <c r="REX85" s="4"/>
      <c r="REY85" s="4"/>
      <c r="REZ85" s="4"/>
      <c r="RFA85" s="4"/>
      <c r="RFB85" s="4"/>
      <c r="RFC85" s="4"/>
      <c r="RFD85" s="4"/>
      <c r="RFE85" s="4"/>
      <c r="RFF85" s="4"/>
      <c r="RFG85" s="4"/>
      <c r="RFH85" s="4"/>
      <c r="RFI85" s="4"/>
      <c r="RFJ85" s="4"/>
      <c r="RFK85" s="4"/>
      <c r="RFL85" s="4"/>
      <c r="RFM85" s="4"/>
      <c r="RFN85" s="4"/>
      <c r="RFO85" s="4"/>
      <c r="RFP85" s="4"/>
      <c r="RFQ85" s="4"/>
      <c r="RFR85" s="4"/>
      <c r="RFS85" s="4"/>
      <c r="RFT85" s="4"/>
      <c r="RFU85" s="4"/>
      <c r="RFV85" s="4"/>
      <c r="RFW85" s="4"/>
      <c r="RFX85" s="4"/>
      <c r="RFY85" s="4"/>
      <c r="RFZ85" s="4"/>
      <c r="RGA85" s="4"/>
      <c r="RGB85" s="4"/>
      <c r="RGC85" s="4"/>
      <c r="RGD85" s="4"/>
      <c r="RGE85" s="4"/>
      <c r="RGF85" s="4"/>
      <c r="RGG85" s="4"/>
      <c r="RGH85" s="4"/>
      <c r="RGI85" s="4"/>
      <c r="RGJ85" s="4"/>
      <c r="RGK85" s="4"/>
      <c r="RGL85" s="4"/>
      <c r="RGM85" s="4"/>
      <c r="RGN85" s="4"/>
      <c r="RGO85" s="4"/>
      <c r="RGP85" s="4"/>
      <c r="RGQ85" s="4"/>
      <c r="RGR85" s="4"/>
      <c r="RGS85" s="4"/>
      <c r="RGT85" s="4"/>
      <c r="RGU85" s="4"/>
      <c r="RGV85" s="4"/>
      <c r="RGW85" s="4"/>
      <c r="RGX85" s="4"/>
      <c r="RGY85" s="4"/>
      <c r="RGZ85" s="4"/>
      <c r="RHA85" s="4"/>
      <c r="RHB85" s="4"/>
      <c r="RHC85" s="4"/>
      <c r="RHD85" s="4"/>
      <c r="RHE85" s="4"/>
      <c r="RHF85" s="4"/>
      <c r="RHG85" s="4"/>
      <c r="RHH85" s="4"/>
      <c r="RHI85" s="4"/>
      <c r="RHJ85" s="4"/>
      <c r="RHK85" s="4"/>
      <c r="RHL85" s="4"/>
      <c r="RHM85" s="4"/>
      <c r="RHN85" s="4"/>
      <c r="RHO85" s="4"/>
      <c r="RHP85" s="4"/>
      <c r="RHQ85" s="4"/>
      <c r="RHR85" s="4"/>
      <c r="RHS85" s="4"/>
      <c r="RHT85" s="4"/>
      <c r="RHU85" s="4"/>
      <c r="RHV85" s="4"/>
      <c r="RHW85" s="4"/>
      <c r="RHX85" s="4"/>
      <c r="RHY85" s="4"/>
      <c r="RHZ85" s="4"/>
      <c r="RIA85" s="4"/>
      <c r="RIB85" s="4"/>
      <c r="RIC85" s="4"/>
      <c r="RID85" s="4"/>
      <c r="RIE85" s="4"/>
      <c r="RIF85" s="4"/>
      <c r="RIG85" s="4"/>
      <c r="RIH85" s="4"/>
      <c r="RII85" s="4"/>
      <c r="RIJ85" s="4"/>
      <c r="RIK85" s="4"/>
      <c r="RIL85" s="4"/>
      <c r="RIM85" s="4"/>
      <c r="RIN85" s="4"/>
      <c r="RIO85" s="4"/>
      <c r="RIP85" s="4"/>
      <c r="RIQ85" s="4"/>
      <c r="RIR85" s="4"/>
      <c r="RIS85" s="4"/>
      <c r="RIT85" s="4"/>
      <c r="RIU85" s="4"/>
      <c r="RIV85" s="4"/>
      <c r="RIW85" s="4"/>
      <c r="RIX85" s="4"/>
      <c r="RIY85" s="4"/>
      <c r="RIZ85" s="4"/>
      <c r="RJA85" s="4"/>
      <c r="RJB85" s="4"/>
      <c r="RJC85" s="4"/>
      <c r="RJD85" s="4"/>
      <c r="RJE85" s="4"/>
      <c r="RJF85" s="4"/>
      <c r="RJG85" s="4"/>
      <c r="RJH85" s="4"/>
      <c r="RJI85" s="4"/>
      <c r="RJJ85" s="4"/>
      <c r="RJK85" s="4"/>
      <c r="RJL85" s="4"/>
      <c r="RJM85" s="4"/>
      <c r="RJN85" s="4"/>
      <c r="RJO85" s="4"/>
      <c r="RJP85" s="4"/>
      <c r="RJQ85" s="4"/>
      <c r="RJR85" s="4"/>
      <c r="RJS85" s="4"/>
      <c r="RJT85" s="4"/>
      <c r="RJU85" s="4"/>
      <c r="RJV85" s="4"/>
      <c r="RJW85" s="4"/>
      <c r="RJX85" s="4"/>
      <c r="RJY85" s="4"/>
      <c r="RJZ85" s="4"/>
      <c r="RKA85" s="4"/>
      <c r="RKB85" s="4"/>
      <c r="RKC85" s="4"/>
      <c r="RKD85" s="4"/>
      <c r="RKE85" s="4"/>
      <c r="RKF85" s="4"/>
      <c r="RKG85" s="4"/>
      <c r="RKH85" s="4"/>
      <c r="RKI85" s="4"/>
      <c r="RKJ85" s="4"/>
      <c r="RKK85" s="4"/>
      <c r="RKL85" s="4"/>
      <c r="RKM85" s="4"/>
      <c r="RKN85" s="4"/>
      <c r="RKO85" s="4"/>
      <c r="RKP85" s="4"/>
      <c r="RKQ85" s="4"/>
      <c r="RKR85" s="4"/>
      <c r="RKS85" s="4"/>
      <c r="RKT85" s="4"/>
      <c r="RKU85" s="4"/>
      <c r="RKV85" s="4"/>
      <c r="RKW85" s="4"/>
      <c r="RKX85" s="4"/>
      <c r="RKY85" s="4"/>
      <c r="RKZ85" s="4"/>
      <c r="RLA85" s="4"/>
      <c r="RLB85" s="4"/>
      <c r="RLC85" s="4"/>
      <c r="RLD85" s="4"/>
      <c r="RLE85" s="4"/>
      <c r="RLF85" s="4"/>
      <c r="RLG85" s="4"/>
      <c r="RLH85" s="4"/>
      <c r="RLI85" s="4"/>
      <c r="RLJ85" s="4"/>
      <c r="RLK85" s="4"/>
      <c r="RLL85" s="4"/>
      <c r="RLM85" s="4"/>
      <c r="RLN85" s="4"/>
      <c r="RLO85" s="4"/>
      <c r="RLP85" s="4"/>
      <c r="RLQ85" s="4"/>
      <c r="RLR85" s="4"/>
      <c r="RLS85" s="4"/>
      <c r="RLT85" s="4"/>
      <c r="RLU85" s="4"/>
      <c r="RLV85" s="4"/>
      <c r="RLW85" s="4"/>
      <c r="RLX85" s="4"/>
      <c r="RLY85" s="4"/>
      <c r="RLZ85" s="4"/>
      <c r="RMA85" s="4"/>
      <c r="RMB85" s="4"/>
      <c r="RMC85" s="4"/>
      <c r="RMD85" s="4"/>
      <c r="RME85" s="4"/>
      <c r="RMF85" s="4"/>
      <c r="RMG85" s="4"/>
      <c r="RMH85" s="4"/>
      <c r="RMI85" s="4"/>
      <c r="RMJ85" s="4"/>
      <c r="RMK85" s="4"/>
      <c r="RML85" s="4"/>
      <c r="RMM85" s="4"/>
      <c r="RMN85" s="4"/>
      <c r="RMO85" s="4"/>
      <c r="RMP85" s="4"/>
      <c r="RMQ85" s="4"/>
      <c r="RMR85" s="4"/>
      <c r="RMS85" s="4"/>
      <c r="RMT85" s="4"/>
      <c r="RMU85" s="4"/>
      <c r="RMV85" s="4"/>
      <c r="RMW85" s="4"/>
      <c r="RMX85" s="4"/>
      <c r="RMY85" s="4"/>
      <c r="RMZ85" s="4"/>
      <c r="RNA85" s="4"/>
      <c r="RNB85" s="4"/>
      <c r="RNC85" s="4"/>
      <c r="RND85" s="4"/>
      <c r="RNE85" s="4"/>
      <c r="RNF85" s="4"/>
      <c r="RNG85" s="4"/>
      <c r="RNH85" s="4"/>
      <c r="RNI85" s="4"/>
      <c r="RNJ85" s="4"/>
      <c r="RNK85" s="4"/>
      <c r="RNL85" s="4"/>
      <c r="RNM85" s="4"/>
      <c r="RNN85" s="4"/>
      <c r="RNO85" s="4"/>
      <c r="RNP85" s="4"/>
      <c r="RNQ85" s="4"/>
      <c r="RNR85" s="4"/>
      <c r="RNS85" s="4"/>
      <c r="RNT85" s="4"/>
      <c r="RNU85" s="4"/>
      <c r="RNV85" s="4"/>
      <c r="RNW85" s="4"/>
      <c r="RNX85" s="4"/>
      <c r="RNY85" s="4"/>
      <c r="RNZ85" s="4"/>
      <c r="ROA85" s="4"/>
      <c r="ROB85" s="4"/>
      <c r="ROC85" s="4"/>
      <c r="ROD85" s="4"/>
      <c r="ROE85" s="4"/>
      <c r="ROF85" s="4"/>
      <c r="ROG85" s="4"/>
      <c r="ROH85" s="4"/>
      <c r="ROI85" s="4"/>
      <c r="ROJ85" s="4"/>
      <c r="ROK85" s="4"/>
      <c r="ROL85" s="4"/>
      <c r="ROM85" s="4"/>
      <c r="RON85" s="4"/>
      <c r="ROO85" s="4"/>
      <c r="ROP85" s="4"/>
      <c r="ROQ85" s="4"/>
      <c r="ROR85" s="4"/>
      <c r="ROS85" s="4"/>
      <c r="ROT85" s="4"/>
      <c r="ROU85" s="4"/>
      <c r="ROV85" s="4"/>
      <c r="ROW85" s="4"/>
      <c r="ROX85" s="4"/>
      <c r="ROY85" s="4"/>
      <c r="ROZ85" s="4"/>
      <c r="RPA85" s="4"/>
      <c r="RPB85" s="4"/>
      <c r="RPC85" s="4"/>
      <c r="RPD85" s="4"/>
      <c r="RPE85" s="4"/>
      <c r="RPF85" s="4"/>
      <c r="RPG85" s="4"/>
      <c r="RPH85" s="4"/>
      <c r="RPI85" s="4"/>
      <c r="RPJ85" s="4"/>
      <c r="RPK85" s="4"/>
      <c r="RPL85" s="4"/>
      <c r="RPM85" s="4"/>
      <c r="RPN85" s="4"/>
      <c r="RPO85" s="4"/>
      <c r="RPP85" s="4"/>
      <c r="RPQ85" s="4"/>
      <c r="RPR85" s="4"/>
      <c r="RPS85" s="4"/>
      <c r="RPT85" s="4"/>
      <c r="RPU85" s="4"/>
      <c r="RPV85" s="4"/>
      <c r="RPW85" s="4"/>
      <c r="RPX85" s="4"/>
      <c r="RPY85" s="4"/>
      <c r="RPZ85" s="4"/>
      <c r="RQA85" s="4"/>
      <c r="RQB85" s="4"/>
      <c r="RQC85" s="4"/>
      <c r="RQD85" s="4"/>
      <c r="RQE85" s="4"/>
      <c r="RQF85" s="4"/>
      <c r="RQG85" s="4"/>
      <c r="RQH85" s="4"/>
      <c r="RQI85" s="4"/>
      <c r="RQJ85" s="4"/>
      <c r="RQK85" s="4"/>
      <c r="RQL85" s="4"/>
      <c r="RQM85" s="4"/>
      <c r="RQN85" s="4"/>
      <c r="RQO85" s="4"/>
      <c r="RQP85" s="4"/>
      <c r="RQQ85" s="4"/>
      <c r="RQR85" s="4"/>
      <c r="RQS85" s="4"/>
      <c r="RQT85" s="4"/>
      <c r="RQU85" s="4"/>
      <c r="RQV85" s="4"/>
      <c r="RQW85" s="4"/>
      <c r="RQX85" s="4"/>
      <c r="RQY85" s="4"/>
      <c r="RQZ85" s="4"/>
      <c r="RRA85" s="4"/>
      <c r="RRB85" s="4"/>
      <c r="RRC85" s="4"/>
      <c r="RRD85" s="4"/>
      <c r="RRE85" s="4"/>
      <c r="RRF85" s="4"/>
      <c r="RRG85" s="4"/>
      <c r="RRH85" s="4"/>
      <c r="RRI85" s="4"/>
      <c r="RRJ85" s="4"/>
      <c r="RRK85" s="4"/>
      <c r="RRL85" s="4"/>
      <c r="RRM85" s="4"/>
      <c r="RRN85" s="4"/>
      <c r="RRO85" s="4"/>
      <c r="RRP85" s="4"/>
      <c r="RRQ85" s="4"/>
      <c r="RRR85" s="4"/>
      <c r="RRS85" s="4"/>
      <c r="RRT85" s="4"/>
      <c r="RRU85" s="4"/>
      <c r="RRV85" s="4"/>
      <c r="RRW85" s="4"/>
      <c r="RRX85" s="4"/>
      <c r="RRY85" s="4"/>
      <c r="RRZ85" s="4"/>
      <c r="RSA85" s="4"/>
      <c r="RSB85" s="4"/>
      <c r="RSC85" s="4"/>
      <c r="RSD85" s="4"/>
      <c r="RSE85" s="4"/>
      <c r="RSF85" s="4"/>
      <c r="RSG85" s="4"/>
      <c r="RSH85" s="4"/>
      <c r="RSI85" s="4"/>
      <c r="RSJ85" s="4"/>
      <c r="RSK85" s="4"/>
      <c r="RSL85" s="4"/>
      <c r="RSM85" s="4"/>
      <c r="RSN85" s="4"/>
      <c r="RSO85" s="4"/>
      <c r="RSP85" s="4"/>
      <c r="RSQ85" s="4"/>
      <c r="RSR85" s="4"/>
      <c r="RSS85" s="4"/>
      <c r="RST85" s="4"/>
      <c r="RSU85" s="4"/>
      <c r="RSV85" s="4"/>
      <c r="RSW85" s="4"/>
      <c r="RSX85" s="4"/>
      <c r="RSY85" s="4"/>
      <c r="RSZ85" s="4"/>
      <c r="RTA85" s="4"/>
      <c r="RTB85" s="4"/>
      <c r="RTC85" s="4"/>
      <c r="RTD85" s="4"/>
      <c r="RTE85" s="4"/>
      <c r="RTF85" s="4"/>
      <c r="RTG85" s="4"/>
      <c r="RTH85" s="4"/>
      <c r="RTI85" s="4"/>
      <c r="RTJ85" s="4"/>
      <c r="RTK85" s="4"/>
      <c r="RTL85" s="4"/>
      <c r="RTM85" s="4"/>
      <c r="RTN85" s="4"/>
      <c r="RTO85" s="4"/>
      <c r="RTP85" s="4"/>
      <c r="RTQ85" s="4"/>
      <c r="RTR85" s="4"/>
      <c r="RTS85" s="4"/>
      <c r="RTT85" s="4"/>
      <c r="RTU85" s="4"/>
      <c r="RTV85" s="4"/>
      <c r="RTW85" s="4"/>
      <c r="RTX85" s="4"/>
      <c r="RTY85" s="4"/>
      <c r="RTZ85" s="4"/>
      <c r="RUA85" s="4"/>
      <c r="RUB85" s="4"/>
      <c r="RUC85" s="4"/>
      <c r="RUD85" s="4"/>
      <c r="RUE85" s="4"/>
      <c r="RUF85" s="4"/>
      <c r="RUG85" s="4"/>
      <c r="RUH85" s="4"/>
      <c r="RUI85" s="4"/>
      <c r="RUJ85" s="4"/>
      <c r="RUK85" s="4"/>
      <c r="RUL85" s="4"/>
      <c r="RUM85" s="4"/>
      <c r="RUN85" s="4"/>
      <c r="RUO85" s="4"/>
      <c r="RUP85" s="4"/>
      <c r="RUQ85" s="4"/>
      <c r="RUR85" s="4"/>
      <c r="RUS85" s="4"/>
      <c r="RUT85" s="4"/>
      <c r="RUU85" s="4"/>
      <c r="RUV85" s="4"/>
      <c r="RUW85" s="4"/>
      <c r="RUX85" s="4"/>
      <c r="RUY85" s="4"/>
      <c r="RUZ85" s="4"/>
      <c r="RVA85" s="4"/>
      <c r="RVB85" s="4"/>
      <c r="RVC85" s="4"/>
      <c r="RVD85" s="4"/>
      <c r="RVE85" s="4"/>
      <c r="RVF85" s="4"/>
      <c r="RVG85" s="4"/>
      <c r="RVH85" s="4"/>
      <c r="RVI85" s="4"/>
      <c r="RVJ85" s="4"/>
      <c r="RVK85" s="4"/>
      <c r="RVL85" s="4"/>
      <c r="RVM85" s="4"/>
      <c r="RVN85" s="4"/>
      <c r="RVO85" s="4"/>
      <c r="RVP85" s="4"/>
      <c r="RVQ85" s="4"/>
      <c r="RVR85" s="4"/>
      <c r="RVS85" s="4"/>
      <c r="RVT85" s="4"/>
      <c r="RVU85" s="4"/>
      <c r="RVV85" s="4"/>
      <c r="RVW85" s="4"/>
      <c r="RVX85" s="4"/>
      <c r="RVY85" s="4"/>
      <c r="RVZ85" s="4"/>
      <c r="RWA85" s="4"/>
      <c r="RWB85" s="4"/>
      <c r="RWC85" s="4"/>
      <c r="RWD85" s="4"/>
      <c r="RWE85" s="4"/>
      <c r="RWF85" s="4"/>
      <c r="RWG85" s="4"/>
      <c r="RWH85" s="4"/>
      <c r="RWI85" s="4"/>
      <c r="RWJ85" s="4"/>
      <c r="RWK85" s="4"/>
      <c r="RWL85" s="4"/>
      <c r="RWM85" s="4"/>
      <c r="RWN85" s="4"/>
      <c r="RWO85" s="4"/>
      <c r="RWP85" s="4"/>
      <c r="RWQ85" s="4"/>
      <c r="RWR85" s="4"/>
      <c r="RWS85" s="4"/>
      <c r="RWT85" s="4"/>
      <c r="RWU85" s="4"/>
      <c r="RWV85" s="4"/>
      <c r="RWW85" s="4"/>
      <c r="RWX85" s="4"/>
      <c r="RWY85" s="4"/>
      <c r="RWZ85" s="4"/>
      <c r="RXA85" s="4"/>
      <c r="RXB85" s="4"/>
      <c r="RXC85" s="4"/>
      <c r="RXD85" s="4"/>
      <c r="RXE85" s="4"/>
      <c r="RXF85" s="4"/>
      <c r="RXG85" s="4"/>
      <c r="RXH85" s="4"/>
      <c r="RXI85" s="4"/>
      <c r="RXJ85" s="4"/>
      <c r="RXK85" s="4"/>
      <c r="RXL85" s="4"/>
      <c r="RXM85" s="4"/>
      <c r="RXN85" s="4"/>
      <c r="RXO85" s="4"/>
      <c r="RXP85" s="4"/>
      <c r="RXQ85" s="4"/>
      <c r="RXR85" s="4"/>
      <c r="RXS85" s="4"/>
      <c r="RXT85" s="4"/>
      <c r="RXU85" s="4"/>
      <c r="RXV85" s="4"/>
      <c r="RXW85" s="4"/>
      <c r="RXX85" s="4"/>
      <c r="RXY85" s="4"/>
      <c r="RXZ85" s="4"/>
      <c r="RYA85" s="4"/>
      <c r="RYB85" s="4"/>
      <c r="RYC85" s="4"/>
      <c r="RYD85" s="4"/>
      <c r="RYE85" s="4"/>
      <c r="RYF85" s="4"/>
      <c r="RYG85" s="4"/>
      <c r="RYH85" s="4"/>
      <c r="RYI85" s="4"/>
      <c r="RYJ85" s="4"/>
      <c r="RYK85" s="4"/>
      <c r="RYL85" s="4"/>
      <c r="RYM85" s="4"/>
      <c r="RYN85" s="4"/>
      <c r="RYO85" s="4"/>
      <c r="RYP85" s="4"/>
      <c r="RYQ85" s="4"/>
      <c r="RYR85" s="4"/>
      <c r="RYS85" s="4"/>
      <c r="RYT85" s="4"/>
      <c r="RYU85" s="4"/>
      <c r="RYV85" s="4"/>
      <c r="RYW85" s="4"/>
      <c r="RYX85" s="4"/>
      <c r="RYY85" s="4"/>
      <c r="RYZ85" s="4"/>
      <c r="RZA85" s="4"/>
      <c r="RZB85" s="4"/>
      <c r="RZC85" s="4"/>
      <c r="RZD85" s="4"/>
      <c r="RZE85" s="4"/>
      <c r="RZF85" s="4"/>
      <c r="RZG85" s="4"/>
      <c r="RZH85" s="4"/>
      <c r="RZI85" s="4"/>
      <c r="RZJ85" s="4"/>
      <c r="RZK85" s="4"/>
      <c r="RZL85" s="4"/>
      <c r="RZM85" s="4"/>
      <c r="RZN85" s="4"/>
      <c r="RZO85" s="4"/>
      <c r="RZP85" s="4"/>
      <c r="RZQ85" s="4"/>
      <c r="RZR85" s="4"/>
      <c r="RZS85" s="4"/>
      <c r="RZT85" s="4"/>
      <c r="RZU85" s="4"/>
      <c r="RZV85" s="4"/>
      <c r="RZW85" s="4"/>
      <c r="RZX85" s="4"/>
      <c r="RZY85" s="4"/>
      <c r="RZZ85" s="4"/>
      <c r="SAA85" s="4"/>
      <c r="SAB85" s="4"/>
      <c r="SAC85" s="4"/>
      <c r="SAD85" s="4"/>
      <c r="SAE85" s="4"/>
      <c r="SAF85" s="4"/>
      <c r="SAG85" s="4"/>
      <c r="SAH85" s="4"/>
      <c r="SAI85" s="4"/>
      <c r="SAJ85" s="4"/>
      <c r="SAK85" s="4"/>
      <c r="SAL85" s="4"/>
      <c r="SAM85" s="4"/>
      <c r="SAN85" s="4"/>
      <c r="SAO85" s="4"/>
      <c r="SAP85" s="4"/>
      <c r="SAQ85" s="4"/>
      <c r="SAR85" s="4"/>
      <c r="SAS85" s="4"/>
      <c r="SAT85" s="4"/>
      <c r="SAU85" s="4"/>
      <c r="SAV85" s="4"/>
      <c r="SAW85" s="4"/>
      <c r="SAX85" s="4"/>
      <c r="SAY85" s="4"/>
      <c r="SAZ85" s="4"/>
      <c r="SBA85" s="4"/>
      <c r="SBB85" s="4"/>
      <c r="SBC85" s="4"/>
      <c r="SBD85" s="4"/>
      <c r="SBE85" s="4"/>
      <c r="SBF85" s="4"/>
      <c r="SBG85" s="4"/>
      <c r="SBH85" s="4"/>
      <c r="SBI85" s="4"/>
      <c r="SBJ85" s="4"/>
      <c r="SBK85" s="4"/>
      <c r="SBL85" s="4"/>
      <c r="SBM85" s="4"/>
      <c r="SBN85" s="4"/>
      <c r="SBO85" s="4"/>
      <c r="SBP85" s="4"/>
      <c r="SBQ85" s="4"/>
      <c r="SBR85" s="4"/>
      <c r="SBS85" s="4"/>
      <c r="SBT85" s="4"/>
      <c r="SBU85" s="4"/>
      <c r="SBV85" s="4"/>
      <c r="SBW85" s="4"/>
      <c r="SBX85" s="4"/>
      <c r="SBY85" s="4"/>
      <c r="SBZ85" s="4"/>
      <c r="SCA85" s="4"/>
      <c r="SCB85" s="4"/>
      <c r="SCC85" s="4"/>
      <c r="SCD85" s="4"/>
      <c r="SCE85" s="4"/>
      <c r="SCF85" s="4"/>
      <c r="SCG85" s="4"/>
      <c r="SCH85" s="4"/>
      <c r="SCI85" s="4"/>
      <c r="SCJ85" s="4"/>
      <c r="SCK85" s="4"/>
      <c r="SCL85" s="4"/>
      <c r="SCM85" s="4"/>
      <c r="SCN85" s="4"/>
      <c r="SCO85" s="4"/>
      <c r="SCP85" s="4"/>
      <c r="SCQ85" s="4"/>
      <c r="SCR85" s="4"/>
      <c r="SCS85" s="4"/>
      <c r="SCT85" s="4"/>
      <c r="SCU85" s="4"/>
      <c r="SCV85" s="4"/>
      <c r="SCW85" s="4"/>
      <c r="SCX85" s="4"/>
      <c r="SCY85" s="4"/>
      <c r="SCZ85" s="4"/>
      <c r="SDA85" s="4"/>
      <c r="SDB85" s="4"/>
      <c r="SDC85" s="4"/>
      <c r="SDD85" s="4"/>
      <c r="SDE85" s="4"/>
      <c r="SDF85" s="4"/>
      <c r="SDG85" s="4"/>
      <c r="SDH85" s="4"/>
      <c r="SDI85" s="4"/>
      <c r="SDJ85" s="4"/>
      <c r="SDK85" s="4"/>
      <c r="SDL85" s="4"/>
      <c r="SDM85" s="4"/>
      <c r="SDN85" s="4"/>
      <c r="SDO85" s="4"/>
      <c r="SDP85" s="4"/>
      <c r="SDQ85" s="4"/>
      <c r="SDR85" s="4"/>
      <c r="SDS85" s="4"/>
      <c r="SDT85" s="4"/>
      <c r="SDU85" s="4"/>
      <c r="SDV85" s="4"/>
      <c r="SDW85" s="4"/>
      <c r="SDX85" s="4"/>
      <c r="SDY85" s="4"/>
      <c r="SDZ85" s="4"/>
      <c r="SEA85" s="4"/>
      <c r="SEB85" s="4"/>
      <c r="SEC85" s="4"/>
      <c r="SED85" s="4"/>
      <c r="SEE85" s="4"/>
      <c r="SEF85" s="4"/>
      <c r="SEG85" s="4"/>
      <c r="SEH85" s="4"/>
      <c r="SEI85" s="4"/>
      <c r="SEJ85" s="4"/>
      <c r="SEK85" s="4"/>
      <c r="SEL85" s="4"/>
      <c r="SEM85" s="4"/>
      <c r="SEN85" s="4"/>
      <c r="SEO85" s="4"/>
      <c r="SEP85" s="4"/>
      <c r="SEQ85" s="4"/>
      <c r="SER85" s="4"/>
      <c r="SES85" s="4"/>
      <c r="SET85" s="4"/>
      <c r="SEU85" s="4"/>
      <c r="SEV85" s="4"/>
      <c r="SEW85" s="4"/>
      <c r="SEX85" s="4"/>
      <c r="SEY85" s="4"/>
      <c r="SEZ85" s="4"/>
      <c r="SFA85" s="4"/>
      <c r="SFB85" s="4"/>
      <c r="SFC85" s="4"/>
      <c r="SFD85" s="4"/>
      <c r="SFE85" s="4"/>
      <c r="SFF85" s="4"/>
      <c r="SFG85" s="4"/>
      <c r="SFH85" s="4"/>
      <c r="SFI85" s="4"/>
      <c r="SFJ85" s="4"/>
      <c r="SFK85" s="4"/>
      <c r="SFL85" s="4"/>
      <c r="SFM85" s="4"/>
      <c r="SFN85" s="4"/>
      <c r="SFO85" s="4"/>
      <c r="SFP85" s="4"/>
      <c r="SFQ85" s="4"/>
      <c r="SFR85" s="4"/>
      <c r="SFS85" s="4"/>
      <c r="SFT85" s="4"/>
      <c r="SFU85" s="4"/>
      <c r="SFV85" s="4"/>
      <c r="SFW85" s="4"/>
      <c r="SFX85" s="4"/>
      <c r="SFY85" s="4"/>
      <c r="SFZ85" s="4"/>
      <c r="SGA85" s="4"/>
      <c r="SGB85" s="4"/>
      <c r="SGC85" s="4"/>
      <c r="SGD85" s="4"/>
      <c r="SGE85" s="4"/>
      <c r="SGF85" s="4"/>
      <c r="SGG85" s="4"/>
      <c r="SGH85" s="4"/>
      <c r="SGI85" s="4"/>
      <c r="SGJ85" s="4"/>
      <c r="SGK85" s="4"/>
      <c r="SGL85" s="4"/>
      <c r="SGM85" s="4"/>
      <c r="SGN85" s="4"/>
      <c r="SGO85" s="4"/>
      <c r="SGP85" s="4"/>
      <c r="SGQ85" s="4"/>
      <c r="SGR85" s="4"/>
      <c r="SGS85" s="4"/>
      <c r="SGT85" s="4"/>
      <c r="SGU85" s="4"/>
      <c r="SGV85" s="4"/>
      <c r="SGW85" s="4"/>
      <c r="SGX85" s="4"/>
      <c r="SGY85" s="4"/>
      <c r="SGZ85" s="4"/>
      <c r="SHA85" s="4"/>
      <c r="SHB85" s="4"/>
      <c r="SHC85" s="4"/>
      <c r="SHD85" s="4"/>
      <c r="SHE85" s="4"/>
      <c r="SHF85" s="4"/>
      <c r="SHG85" s="4"/>
      <c r="SHH85" s="4"/>
      <c r="SHI85" s="4"/>
      <c r="SHJ85" s="4"/>
      <c r="SHK85" s="4"/>
      <c r="SHL85" s="4"/>
      <c r="SHM85" s="4"/>
      <c r="SHN85" s="4"/>
      <c r="SHO85" s="4"/>
      <c r="SHP85" s="4"/>
      <c r="SHQ85" s="4"/>
      <c r="SHR85" s="4"/>
      <c r="SHS85" s="4"/>
      <c r="SHT85" s="4"/>
      <c r="SHU85" s="4"/>
      <c r="SHV85" s="4"/>
      <c r="SHW85" s="4"/>
      <c r="SHX85" s="4"/>
      <c r="SHY85" s="4"/>
      <c r="SHZ85" s="4"/>
      <c r="SIA85" s="4"/>
      <c r="SIB85" s="4"/>
      <c r="SIC85" s="4"/>
      <c r="SID85" s="4"/>
      <c r="SIE85" s="4"/>
      <c r="SIF85" s="4"/>
      <c r="SIG85" s="4"/>
      <c r="SIH85" s="4"/>
      <c r="SII85" s="4"/>
      <c r="SIJ85" s="4"/>
      <c r="SIK85" s="4"/>
      <c r="SIL85" s="4"/>
      <c r="SIM85" s="4"/>
      <c r="SIN85" s="4"/>
      <c r="SIO85" s="4"/>
      <c r="SIP85" s="4"/>
      <c r="SIQ85" s="4"/>
      <c r="SIR85" s="4"/>
      <c r="SIS85" s="4"/>
      <c r="SIT85" s="4"/>
      <c r="SIU85" s="4"/>
      <c r="SIV85" s="4"/>
      <c r="SIW85" s="4"/>
      <c r="SIX85" s="4"/>
      <c r="SIY85" s="4"/>
      <c r="SIZ85" s="4"/>
      <c r="SJA85" s="4"/>
      <c r="SJB85" s="4"/>
      <c r="SJC85" s="4"/>
      <c r="SJD85" s="4"/>
      <c r="SJE85" s="4"/>
      <c r="SJF85" s="4"/>
      <c r="SJG85" s="4"/>
      <c r="SJH85" s="4"/>
      <c r="SJI85" s="4"/>
      <c r="SJJ85" s="4"/>
      <c r="SJK85" s="4"/>
      <c r="SJL85" s="4"/>
      <c r="SJM85" s="4"/>
      <c r="SJN85" s="4"/>
      <c r="SJO85" s="4"/>
      <c r="SJP85" s="4"/>
      <c r="SJQ85" s="4"/>
      <c r="SJR85" s="4"/>
      <c r="SJS85" s="4"/>
      <c r="SJT85" s="4"/>
      <c r="SJU85" s="4"/>
      <c r="SJV85" s="4"/>
      <c r="SJW85" s="4"/>
      <c r="SJX85" s="4"/>
      <c r="SJY85" s="4"/>
      <c r="SJZ85" s="4"/>
      <c r="SKA85" s="4"/>
      <c r="SKB85" s="4"/>
      <c r="SKC85" s="4"/>
      <c r="SKD85" s="4"/>
      <c r="SKE85" s="4"/>
      <c r="SKF85" s="4"/>
      <c r="SKG85" s="4"/>
      <c r="SKH85" s="4"/>
      <c r="SKI85" s="4"/>
      <c r="SKJ85" s="4"/>
      <c r="SKK85" s="4"/>
      <c r="SKL85" s="4"/>
      <c r="SKM85" s="4"/>
      <c r="SKN85" s="4"/>
      <c r="SKO85" s="4"/>
      <c r="SKP85" s="4"/>
      <c r="SKQ85" s="4"/>
      <c r="SKR85" s="4"/>
      <c r="SKS85" s="4"/>
      <c r="SKT85" s="4"/>
      <c r="SKU85" s="4"/>
      <c r="SKV85" s="4"/>
      <c r="SKW85" s="4"/>
      <c r="SKX85" s="4"/>
      <c r="SKY85" s="4"/>
      <c r="SKZ85" s="4"/>
      <c r="SLA85" s="4"/>
      <c r="SLB85" s="4"/>
      <c r="SLC85" s="4"/>
      <c r="SLD85" s="4"/>
      <c r="SLE85" s="4"/>
      <c r="SLF85" s="4"/>
      <c r="SLG85" s="4"/>
      <c r="SLH85" s="4"/>
      <c r="SLI85" s="4"/>
      <c r="SLJ85" s="4"/>
      <c r="SLK85" s="4"/>
      <c r="SLL85" s="4"/>
      <c r="SLM85" s="4"/>
      <c r="SLN85" s="4"/>
      <c r="SLO85" s="4"/>
      <c r="SLP85" s="4"/>
      <c r="SLQ85" s="4"/>
      <c r="SLR85" s="4"/>
      <c r="SLS85" s="4"/>
      <c r="SLT85" s="4"/>
      <c r="SLU85" s="4"/>
      <c r="SLV85" s="4"/>
      <c r="SLW85" s="4"/>
      <c r="SLX85" s="4"/>
      <c r="SLY85" s="4"/>
      <c r="SLZ85" s="4"/>
      <c r="SMA85" s="4"/>
      <c r="SMB85" s="4"/>
      <c r="SMC85" s="4"/>
      <c r="SMD85" s="4"/>
      <c r="SME85" s="4"/>
      <c r="SMF85" s="4"/>
      <c r="SMG85" s="4"/>
      <c r="SMH85" s="4"/>
      <c r="SMI85" s="4"/>
      <c r="SMJ85" s="4"/>
      <c r="SMK85" s="4"/>
      <c r="SML85" s="4"/>
      <c r="SMM85" s="4"/>
      <c r="SMN85" s="4"/>
      <c r="SMO85" s="4"/>
      <c r="SMP85" s="4"/>
      <c r="SMQ85" s="4"/>
      <c r="SMR85" s="4"/>
      <c r="SMS85" s="4"/>
      <c r="SMT85" s="4"/>
      <c r="SMU85" s="4"/>
      <c r="SMV85" s="4"/>
      <c r="SMW85" s="4"/>
      <c r="SMX85" s="4"/>
      <c r="SMY85" s="4"/>
      <c r="SMZ85" s="4"/>
      <c r="SNA85" s="4"/>
      <c r="SNB85" s="4"/>
      <c r="SNC85" s="4"/>
      <c r="SND85" s="4"/>
      <c r="SNE85" s="4"/>
      <c r="SNF85" s="4"/>
      <c r="SNG85" s="4"/>
      <c r="SNH85" s="4"/>
      <c r="SNI85" s="4"/>
      <c r="SNJ85" s="4"/>
      <c r="SNK85" s="4"/>
      <c r="SNL85" s="4"/>
      <c r="SNM85" s="4"/>
      <c r="SNN85" s="4"/>
      <c r="SNO85" s="4"/>
      <c r="SNP85" s="4"/>
      <c r="SNQ85" s="4"/>
      <c r="SNR85" s="4"/>
      <c r="SNS85" s="4"/>
      <c r="SNT85" s="4"/>
      <c r="SNU85" s="4"/>
      <c r="SNV85" s="4"/>
      <c r="SNW85" s="4"/>
      <c r="SNX85" s="4"/>
      <c r="SNY85" s="4"/>
      <c r="SNZ85" s="4"/>
      <c r="SOA85" s="4"/>
      <c r="SOB85" s="4"/>
      <c r="SOC85" s="4"/>
      <c r="SOD85" s="4"/>
      <c r="SOE85" s="4"/>
      <c r="SOF85" s="4"/>
      <c r="SOG85" s="4"/>
      <c r="SOH85" s="4"/>
      <c r="SOI85" s="4"/>
      <c r="SOJ85" s="4"/>
      <c r="SOK85" s="4"/>
      <c r="SOL85" s="4"/>
      <c r="SOM85" s="4"/>
      <c r="SON85" s="4"/>
      <c r="SOO85" s="4"/>
      <c r="SOP85" s="4"/>
      <c r="SOQ85" s="4"/>
      <c r="SOR85" s="4"/>
      <c r="SOS85" s="4"/>
      <c r="SOT85" s="4"/>
      <c r="SOU85" s="4"/>
      <c r="SOV85" s="4"/>
      <c r="SOW85" s="4"/>
      <c r="SOX85" s="4"/>
      <c r="SOY85" s="4"/>
      <c r="SOZ85" s="4"/>
      <c r="SPA85" s="4"/>
      <c r="SPB85" s="4"/>
      <c r="SPC85" s="4"/>
      <c r="SPD85" s="4"/>
      <c r="SPE85" s="4"/>
      <c r="SPF85" s="4"/>
      <c r="SPG85" s="4"/>
      <c r="SPH85" s="4"/>
      <c r="SPI85" s="4"/>
      <c r="SPJ85" s="4"/>
      <c r="SPK85" s="4"/>
      <c r="SPL85" s="4"/>
      <c r="SPM85" s="4"/>
      <c r="SPN85" s="4"/>
      <c r="SPO85" s="4"/>
      <c r="SPP85" s="4"/>
      <c r="SPQ85" s="4"/>
      <c r="SPR85" s="4"/>
      <c r="SPS85" s="4"/>
      <c r="SPT85" s="4"/>
      <c r="SPU85" s="4"/>
      <c r="SPV85" s="4"/>
      <c r="SPW85" s="4"/>
      <c r="SPX85" s="4"/>
      <c r="SPY85" s="4"/>
      <c r="SPZ85" s="4"/>
      <c r="SQA85" s="4"/>
      <c r="SQB85" s="4"/>
      <c r="SQC85" s="4"/>
      <c r="SQD85" s="4"/>
      <c r="SQE85" s="4"/>
      <c r="SQF85" s="4"/>
      <c r="SQG85" s="4"/>
      <c r="SQH85" s="4"/>
      <c r="SQI85" s="4"/>
      <c r="SQJ85" s="4"/>
      <c r="SQK85" s="4"/>
      <c r="SQL85" s="4"/>
      <c r="SQM85" s="4"/>
      <c r="SQN85" s="4"/>
      <c r="SQO85" s="4"/>
      <c r="SQP85" s="4"/>
      <c r="SQQ85" s="4"/>
      <c r="SQR85" s="4"/>
      <c r="SQS85" s="4"/>
      <c r="SQT85" s="4"/>
      <c r="SQU85" s="4"/>
      <c r="SQV85" s="4"/>
      <c r="SQW85" s="4"/>
      <c r="SQX85" s="4"/>
      <c r="SQY85" s="4"/>
      <c r="SQZ85" s="4"/>
      <c r="SRA85" s="4"/>
      <c r="SRB85" s="4"/>
      <c r="SRC85" s="4"/>
      <c r="SRD85" s="4"/>
      <c r="SRE85" s="4"/>
      <c r="SRF85" s="4"/>
      <c r="SRG85" s="4"/>
      <c r="SRH85" s="4"/>
      <c r="SRI85" s="4"/>
      <c r="SRJ85" s="4"/>
      <c r="SRK85" s="4"/>
      <c r="SRL85" s="4"/>
      <c r="SRM85" s="4"/>
      <c r="SRN85" s="4"/>
      <c r="SRO85" s="4"/>
      <c r="SRP85" s="4"/>
      <c r="SRQ85" s="4"/>
      <c r="SRR85" s="4"/>
      <c r="SRS85" s="4"/>
      <c r="SRT85" s="4"/>
      <c r="SRU85" s="4"/>
      <c r="SRV85" s="4"/>
      <c r="SRW85" s="4"/>
      <c r="SRX85" s="4"/>
      <c r="SRY85" s="4"/>
      <c r="SRZ85" s="4"/>
      <c r="SSA85" s="4"/>
      <c r="SSB85" s="4"/>
      <c r="SSC85" s="4"/>
      <c r="SSD85" s="4"/>
      <c r="SSE85" s="4"/>
      <c r="SSF85" s="4"/>
      <c r="SSG85" s="4"/>
      <c r="SSH85" s="4"/>
      <c r="SSI85" s="4"/>
      <c r="SSJ85" s="4"/>
      <c r="SSK85" s="4"/>
      <c r="SSL85" s="4"/>
      <c r="SSM85" s="4"/>
      <c r="SSN85" s="4"/>
      <c r="SSO85" s="4"/>
      <c r="SSP85" s="4"/>
      <c r="SSQ85" s="4"/>
      <c r="SSR85" s="4"/>
      <c r="SSS85" s="4"/>
      <c r="SST85" s="4"/>
      <c r="SSU85" s="4"/>
      <c r="SSV85" s="4"/>
      <c r="SSW85" s="4"/>
      <c r="SSX85" s="4"/>
      <c r="SSY85" s="4"/>
      <c r="SSZ85" s="4"/>
      <c r="STA85" s="4"/>
      <c r="STB85" s="4"/>
      <c r="STC85" s="4"/>
      <c r="STD85" s="4"/>
      <c r="STE85" s="4"/>
      <c r="STF85" s="4"/>
      <c r="STG85" s="4"/>
      <c r="STH85" s="4"/>
      <c r="STI85" s="4"/>
      <c r="STJ85" s="4"/>
      <c r="STK85" s="4"/>
      <c r="STL85" s="4"/>
      <c r="STM85" s="4"/>
      <c r="STN85" s="4"/>
      <c r="STO85" s="4"/>
      <c r="STP85" s="4"/>
      <c r="STQ85" s="4"/>
      <c r="STR85" s="4"/>
      <c r="STS85" s="4"/>
      <c r="STT85" s="4"/>
      <c r="STU85" s="4"/>
      <c r="STV85" s="4"/>
      <c r="STW85" s="4"/>
      <c r="STX85" s="4"/>
      <c r="STY85" s="4"/>
      <c r="STZ85" s="4"/>
      <c r="SUA85" s="4"/>
      <c r="SUB85" s="4"/>
      <c r="SUC85" s="4"/>
      <c r="SUD85" s="4"/>
      <c r="SUE85" s="4"/>
      <c r="SUF85" s="4"/>
      <c r="SUG85" s="4"/>
      <c r="SUH85" s="4"/>
      <c r="SUI85" s="4"/>
      <c r="SUJ85" s="4"/>
      <c r="SUK85" s="4"/>
      <c r="SUL85" s="4"/>
      <c r="SUM85" s="4"/>
      <c r="SUN85" s="4"/>
      <c r="SUO85" s="4"/>
      <c r="SUP85" s="4"/>
      <c r="SUQ85" s="4"/>
      <c r="SUR85" s="4"/>
      <c r="SUS85" s="4"/>
      <c r="SUT85" s="4"/>
      <c r="SUU85" s="4"/>
      <c r="SUV85" s="4"/>
      <c r="SUW85" s="4"/>
      <c r="SUX85" s="4"/>
      <c r="SUY85" s="4"/>
      <c r="SUZ85" s="4"/>
      <c r="SVA85" s="4"/>
      <c r="SVB85" s="4"/>
      <c r="SVC85" s="4"/>
      <c r="SVD85" s="4"/>
      <c r="SVE85" s="4"/>
      <c r="SVF85" s="4"/>
      <c r="SVG85" s="4"/>
      <c r="SVH85" s="4"/>
      <c r="SVI85" s="4"/>
      <c r="SVJ85" s="4"/>
      <c r="SVK85" s="4"/>
      <c r="SVL85" s="4"/>
      <c r="SVM85" s="4"/>
      <c r="SVN85" s="4"/>
      <c r="SVO85" s="4"/>
      <c r="SVP85" s="4"/>
      <c r="SVQ85" s="4"/>
      <c r="SVR85" s="4"/>
      <c r="SVS85" s="4"/>
      <c r="SVT85" s="4"/>
      <c r="SVU85" s="4"/>
      <c r="SVV85" s="4"/>
      <c r="SVW85" s="4"/>
      <c r="SVX85" s="4"/>
      <c r="SVY85" s="4"/>
      <c r="SVZ85" s="4"/>
      <c r="SWA85" s="4"/>
      <c r="SWB85" s="4"/>
      <c r="SWC85" s="4"/>
      <c r="SWD85" s="4"/>
      <c r="SWE85" s="4"/>
      <c r="SWF85" s="4"/>
      <c r="SWG85" s="4"/>
      <c r="SWH85" s="4"/>
      <c r="SWI85" s="4"/>
      <c r="SWJ85" s="4"/>
      <c r="SWK85" s="4"/>
      <c r="SWL85" s="4"/>
      <c r="SWM85" s="4"/>
      <c r="SWN85" s="4"/>
      <c r="SWO85" s="4"/>
      <c r="SWP85" s="4"/>
      <c r="SWQ85" s="4"/>
      <c r="SWR85" s="4"/>
      <c r="SWS85" s="4"/>
      <c r="SWT85" s="4"/>
      <c r="SWU85" s="4"/>
      <c r="SWV85" s="4"/>
      <c r="SWW85" s="4"/>
      <c r="SWX85" s="4"/>
      <c r="SWY85" s="4"/>
      <c r="SWZ85" s="4"/>
      <c r="SXA85" s="4"/>
      <c r="SXB85" s="4"/>
      <c r="SXC85" s="4"/>
      <c r="SXD85" s="4"/>
      <c r="SXE85" s="4"/>
      <c r="SXF85" s="4"/>
      <c r="SXG85" s="4"/>
      <c r="SXH85" s="4"/>
      <c r="SXI85" s="4"/>
      <c r="SXJ85" s="4"/>
      <c r="SXK85" s="4"/>
      <c r="SXL85" s="4"/>
      <c r="SXM85" s="4"/>
      <c r="SXN85" s="4"/>
      <c r="SXO85" s="4"/>
      <c r="SXP85" s="4"/>
      <c r="SXQ85" s="4"/>
      <c r="SXR85" s="4"/>
      <c r="SXS85" s="4"/>
      <c r="SXT85" s="4"/>
      <c r="SXU85" s="4"/>
      <c r="SXV85" s="4"/>
      <c r="SXW85" s="4"/>
      <c r="SXX85" s="4"/>
      <c r="SXY85" s="4"/>
      <c r="SXZ85" s="4"/>
      <c r="SYA85" s="4"/>
      <c r="SYB85" s="4"/>
      <c r="SYC85" s="4"/>
      <c r="SYD85" s="4"/>
      <c r="SYE85" s="4"/>
      <c r="SYF85" s="4"/>
      <c r="SYG85" s="4"/>
      <c r="SYH85" s="4"/>
      <c r="SYI85" s="4"/>
      <c r="SYJ85" s="4"/>
      <c r="SYK85" s="4"/>
      <c r="SYL85" s="4"/>
      <c r="SYM85" s="4"/>
      <c r="SYN85" s="4"/>
      <c r="SYO85" s="4"/>
      <c r="SYP85" s="4"/>
      <c r="SYQ85" s="4"/>
      <c r="SYR85" s="4"/>
      <c r="SYS85" s="4"/>
      <c r="SYT85" s="4"/>
      <c r="SYU85" s="4"/>
      <c r="SYV85" s="4"/>
      <c r="SYW85" s="4"/>
      <c r="SYX85" s="4"/>
      <c r="SYY85" s="4"/>
      <c r="SYZ85" s="4"/>
      <c r="SZA85" s="4"/>
      <c r="SZB85" s="4"/>
      <c r="SZC85" s="4"/>
      <c r="SZD85" s="4"/>
      <c r="SZE85" s="4"/>
      <c r="SZF85" s="4"/>
      <c r="SZG85" s="4"/>
      <c r="SZH85" s="4"/>
      <c r="SZI85" s="4"/>
      <c r="SZJ85" s="4"/>
      <c r="SZK85" s="4"/>
      <c r="SZL85" s="4"/>
      <c r="SZM85" s="4"/>
      <c r="SZN85" s="4"/>
      <c r="SZO85" s="4"/>
      <c r="SZP85" s="4"/>
      <c r="SZQ85" s="4"/>
      <c r="SZR85" s="4"/>
      <c r="SZS85" s="4"/>
      <c r="SZT85" s="4"/>
      <c r="SZU85" s="4"/>
      <c r="SZV85" s="4"/>
      <c r="SZW85" s="4"/>
      <c r="SZX85" s="4"/>
      <c r="SZY85" s="4"/>
      <c r="SZZ85" s="4"/>
      <c r="TAA85" s="4"/>
      <c r="TAB85" s="4"/>
      <c r="TAC85" s="4"/>
      <c r="TAD85" s="4"/>
      <c r="TAE85" s="4"/>
      <c r="TAF85" s="4"/>
      <c r="TAG85" s="4"/>
      <c r="TAH85" s="4"/>
      <c r="TAI85" s="4"/>
      <c r="TAJ85" s="4"/>
      <c r="TAK85" s="4"/>
      <c r="TAL85" s="4"/>
      <c r="TAM85" s="4"/>
      <c r="TAN85" s="4"/>
      <c r="TAO85" s="4"/>
      <c r="TAP85" s="4"/>
      <c r="TAQ85" s="4"/>
      <c r="TAR85" s="4"/>
      <c r="TAS85" s="4"/>
      <c r="TAT85" s="4"/>
      <c r="TAU85" s="4"/>
      <c r="TAV85" s="4"/>
      <c r="TAW85" s="4"/>
      <c r="TAX85" s="4"/>
      <c r="TAY85" s="4"/>
      <c r="TAZ85" s="4"/>
      <c r="TBA85" s="4"/>
      <c r="TBB85" s="4"/>
      <c r="TBC85" s="4"/>
      <c r="TBD85" s="4"/>
      <c r="TBE85" s="4"/>
      <c r="TBF85" s="4"/>
      <c r="TBG85" s="4"/>
      <c r="TBH85" s="4"/>
      <c r="TBI85" s="4"/>
      <c r="TBJ85" s="4"/>
      <c r="TBK85" s="4"/>
      <c r="TBL85" s="4"/>
      <c r="TBM85" s="4"/>
      <c r="TBN85" s="4"/>
      <c r="TBO85" s="4"/>
      <c r="TBP85" s="4"/>
      <c r="TBQ85" s="4"/>
      <c r="TBR85" s="4"/>
      <c r="TBS85" s="4"/>
      <c r="TBT85" s="4"/>
      <c r="TBU85" s="4"/>
      <c r="TBV85" s="4"/>
      <c r="TBW85" s="4"/>
      <c r="TBX85" s="4"/>
      <c r="TBY85" s="4"/>
      <c r="TBZ85" s="4"/>
      <c r="TCA85" s="4"/>
      <c r="TCB85" s="4"/>
      <c r="TCC85" s="4"/>
      <c r="TCD85" s="4"/>
      <c r="TCE85" s="4"/>
      <c r="TCF85" s="4"/>
      <c r="TCG85" s="4"/>
      <c r="TCH85" s="4"/>
      <c r="TCI85" s="4"/>
      <c r="TCJ85" s="4"/>
      <c r="TCK85" s="4"/>
      <c r="TCL85" s="4"/>
      <c r="TCM85" s="4"/>
      <c r="TCN85" s="4"/>
      <c r="TCO85" s="4"/>
      <c r="TCP85" s="4"/>
      <c r="TCQ85" s="4"/>
      <c r="TCR85" s="4"/>
      <c r="TCS85" s="4"/>
      <c r="TCT85" s="4"/>
      <c r="TCU85" s="4"/>
      <c r="TCV85" s="4"/>
      <c r="TCW85" s="4"/>
      <c r="TCX85" s="4"/>
      <c r="TCY85" s="4"/>
      <c r="TCZ85" s="4"/>
      <c r="TDA85" s="4"/>
      <c r="TDB85" s="4"/>
      <c r="TDC85" s="4"/>
      <c r="TDD85" s="4"/>
      <c r="TDE85" s="4"/>
      <c r="TDF85" s="4"/>
      <c r="TDG85" s="4"/>
      <c r="TDH85" s="4"/>
      <c r="TDI85" s="4"/>
      <c r="TDJ85" s="4"/>
      <c r="TDK85" s="4"/>
      <c r="TDL85" s="4"/>
      <c r="TDM85" s="4"/>
      <c r="TDN85" s="4"/>
      <c r="TDO85" s="4"/>
      <c r="TDP85" s="4"/>
      <c r="TDQ85" s="4"/>
      <c r="TDR85" s="4"/>
      <c r="TDS85" s="4"/>
      <c r="TDT85" s="4"/>
      <c r="TDU85" s="4"/>
      <c r="TDV85" s="4"/>
      <c r="TDW85" s="4"/>
      <c r="TDX85" s="4"/>
      <c r="TDY85" s="4"/>
      <c r="TDZ85" s="4"/>
      <c r="TEA85" s="4"/>
      <c r="TEB85" s="4"/>
      <c r="TEC85" s="4"/>
      <c r="TED85" s="4"/>
      <c r="TEE85" s="4"/>
      <c r="TEF85" s="4"/>
      <c r="TEG85" s="4"/>
      <c r="TEH85" s="4"/>
      <c r="TEI85" s="4"/>
      <c r="TEJ85" s="4"/>
      <c r="TEK85" s="4"/>
      <c r="TEL85" s="4"/>
      <c r="TEM85" s="4"/>
      <c r="TEN85" s="4"/>
      <c r="TEO85" s="4"/>
      <c r="TEP85" s="4"/>
      <c r="TEQ85" s="4"/>
      <c r="TER85" s="4"/>
      <c r="TES85" s="4"/>
      <c r="TET85" s="4"/>
      <c r="TEU85" s="4"/>
      <c r="TEV85" s="4"/>
      <c r="TEW85" s="4"/>
      <c r="TEX85" s="4"/>
      <c r="TEY85" s="4"/>
      <c r="TEZ85" s="4"/>
      <c r="TFA85" s="4"/>
      <c r="TFB85" s="4"/>
      <c r="TFC85" s="4"/>
      <c r="TFD85" s="4"/>
      <c r="TFE85" s="4"/>
      <c r="TFF85" s="4"/>
      <c r="TFG85" s="4"/>
      <c r="TFH85" s="4"/>
      <c r="TFI85" s="4"/>
      <c r="TFJ85" s="4"/>
      <c r="TFK85" s="4"/>
      <c r="TFL85" s="4"/>
      <c r="TFM85" s="4"/>
      <c r="TFN85" s="4"/>
      <c r="TFO85" s="4"/>
      <c r="TFP85" s="4"/>
      <c r="TFQ85" s="4"/>
      <c r="TFR85" s="4"/>
      <c r="TFS85" s="4"/>
      <c r="TFT85" s="4"/>
      <c r="TFU85" s="4"/>
      <c r="TFV85" s="4"/>
      <c r="TFW85" s="4"/>
      <c r="TFX85" s="4"/>
      <c r="TFY85" s="4"/>
      <c r="TFZ85" s="4"/>
      <c r="TGA85" s="4"/>
      <c r="TGB85" s="4"/>
      <c r="TGC85" s="4"/>
      <c r="TGD85" s="4"/>
      <c r="TGE85" s="4"/>
      <c r="TGF85" s="4"/>
      <c r="TGG85" s="4"/>
      <c r="TGH85" s="4"/>
      <c r="TGI85" s="4"/>
      <c r="TGJ85" s="4"/>
      <c r="TGK85" s="4"/>
      <c r="TGL85" s="4"/>
      <c r="TGM85" s="4"/>
      <c r="TGN85" s="4"/>
      <c r="TGO85" s="4"/>
      <c r="TGP85" s="4"/>
      <c r="TGQ85" s="4"/>
      <c r="TGR85" s="4"/>
      <c r="TGS85" s="4"/>
      <c r="TGT85" s="4"/>
      <c r="TGU85" s="4"/>
      <c r="TGV85" s="4"/>
      <c r="TGW85" s="4"/>
      <c r="TGX85" s="4"/>
      <c r="TGY85" s="4"/>
      <c r="TGZ85" s="4"/>
      <c r="THA85" s="4"/>
      <c r="THB85" s="4"/>
      <c r="THC85" s="4"/>
      <c r="THD85" s="4"/>
      <c r="THE85" s="4"/>
      <c r="THF85" s="4"/>
      <c r="THG85" s="4"/>
      <c r="THH85" s="4"/>
      <c r="THI85" s="4"/>
      <c r="THJ85" s="4"/>
      <c r="THK85" s="4"/>
      <c r="THL85" s="4"/>
      <c r="THM85" s="4"/>
      <c r="THN85" s="4"/>
      <c r="THO85" s="4"/>
      <c r="THP85" s="4"/>
      <c r="THQ85" s="4"/>
      <c r="THR85" s="4"/>
      <c r="THS85" s="4"/>
      <c r="THT85" s="4"/>
      <c r="THU85" s="4"/>
      <c r="THV85" s="4"/>
      <c r="THW85" s="4"/>
      <c r="THX85" s="4"/>
      <c r="THY85" s="4"/>
      <c r="THZ85" s="4"/>
      <c r="TIA85" s="4"/>
      <c r="TIB85" s="4"/>
      <c r="TIC85" s="4"/>
      <c r="TID85" s="4"/>
      <c r="TIE85" s="4"/>
      <c r="TIF85" s="4"/>
      <c r="TIG85" s="4"/>
      <c r="TIH85" s="4"/>
      <c r="TII85" s="4"/>
      <c r="TIJ85" s="4"/>
      <c r="TIK85" s="4"/>
      <c r="TIL85" s="4"/>
      <c r="TIM85" s="4"/>
      <c r="TIN85" s="4"/>
      <c r="TIO85" s="4"/>
      <c r="TIP85" s="4"/>
      <c r="TIQ85" s="4"/>
      <c r="TIR85" s="4"/>
      <c r="TIS85" s="4"/>
      <c r="TIT85" s="4"/>
      <c r="TIU85" s="4"/>
      <c r="TIV85" s="4"/>
      <c r="TIW85" s="4"/>
      <c r="TIX85" s="4"/>
      <c r="TIY85" s="4"/>
      <c r="TIZ85" s="4"/>
      <c r="TJA85" s="4"/>
      <c r="TJB85" s="4"/>
      <c r="TJC85" s="4"/>
      <c r="TJD85" s="4"/>
      <c r="TJE85" s="4"/>
      <c r="TJF85" s="4"/>
      <c r="TJG85" s="4"/>
      <c r="TJH85" s="4"/>
      <c r="TJI85" s="4"/>
      <c r="TJJ85" s="4"/>
      <c r="TJK85" s="4"/>
      <c r="TJL85" s="4"/>
      <c r="TJM85" s="4"/>
      <c r="TJN85" s="4"/>
      <c r="TJO85" s="4"/>
      <c r="TJP85" s="4"/>
      <c r="TJQ85" s="4"/>
      <c r="TJR85" s="4"/>
      <c r="TJS85" s="4"/>
      <c r="TJT85" s="4"/>
      <c r="TJU85" s="4"/>
      <c r="TJV85" s="4"/>
      <c r="TJW85" s="4"/>
      <c r="TJX85" s="4"/>
      <c r="TJY85" s="4"/>
      <c r="TJZ85" s="4"/>
      <c r="TKA85" s="4"/>
      <c r="TKB85" s="4"/>
      <c r="TKC85" s="4"/>
      <c r="TKD85" s="4"/>
      <c r="TKE85" s="4"/>
      <c r="TKF85" s="4"/>
      <c r="TKG85" s="4"/>
      <c r="TKH85" s="4"/>
      <c r="TKI85" s="4"/>
      <c r="TKJ85" s="4"/>
      <c r="TKK85" s="4"/>
      <c r="TKL85" s="4"/>
      <c r="TKM85" s="4"/>
      <c r="TKN85" s="4"/>
      <c r="TKO85" s="4"/>
      <c r="TKP85" s="4"/>
      <c r="TKQ85" s="4"/>
      <c r="TKR85" s="4"/>
      <c r="TKS85" s="4"/>
      <c r="TKT85" s="4"/>
      <c r="TKU85" s="4"/>
      <c r="TKV85" s="4"/>
      <c r="TKW85" s="4"/>
      <c r="TKX85" s="4"/>
      <c r="TKY85" s="4"/>
      <c r="TKZ85" s="4"/>
      <c r="TLA85" s="4"/>
      <c r="TLB85" s="4"/>
      <c r="TLC85" s="4"/>
      <c r="TLD85" s="4"/>
      <c r="TLE85" s="4"/>
      <c r="TLF85" s="4"/>
      <c r="TLG85" s="4"/>
      <c r="TLH85" s="4"/>
      <c r="TLI85" s="4"/>
      <c r="TLJ85" s="4"/>
      <c r="TLK85" s="4"/>
      <c r="TLL85" s="4"/>
      <c r="TLM85" s="4"/>
      <c r="TLN85" s="4"/>
      <c r="TLO85" s="4"/>
      <c r="TLP85" s="4"/>
      <c r="TLQ85" s="4"/>
      <c r="TLR85" s="4"/>
      <c r="TLS85" s="4"/>
      <c r="TLT85" s="4"/>
      <c r="TLU85" s="4"/>
      <c r="TLV85" s="4"/>
      <c r="TLW85" s="4"/>
      <c r="TLX85" s="4"/>
      <c r="TLY85" s="4"/>
      <c r="TLZ85" s="4"/>
      <c r="TMA85" s="4"/>
      <c r="TMB85" s="4"/>
      <c r="TMC85" s="4"/>
      <c r="TMD85" s="4"/>
      <c r="TME85" s="4"/>
      <c r="TMF85" s="4"/>
      <c r="TMG85" s="4"/>
      <c r="TMH85" s="4"/>
      <c r="TMI85" s="4"/>
      <c r="TMJ85" s="4"/>
      <c r="TMK85" s="4"/>
      <c r="TML85" s="4"/>
      <c r="TMM85" s="4"/>
      <c r="TMN85" s="4"/>
      <c r="TMO85" s="4"/>
      <c r="TMP85" s="4"/>
      <c r="TMQ85" s="4"/>
      <c r="TMR85" s="4"/>
      <c r="TMS85" s="4"/>
      <c r="TMT85" s="4"/>
      <c r="TMU85" s="4"/>
      <c r="TMV85" s="4"/>
      <c r="TMW85" s="4"/>
      <c r="TMX85" s="4"/>
      <c r="TMY85" s="4"/>
      <c r="TMZ85" s="4"/>
      <c r="TNA85" s="4"/>
      <c r="TNB85" s="4"/>
      <c r="TNC85" s="4"/>
      <c r="TND85" s="4"/>
      <c r="TNE85" s="4"/>
      <c r="TNF85" s="4"/>
      <c r="TNG85" s="4"/>
      <c r="TNH85" s="4"/>
      <c r="TNI85" s="4"/>
      <c r="TNJ85" s="4"/>
      <c r="TNK85" s="4"/>
      <c r="TNL85" s="4"/>
      <c r="TNM85" s="4"/>
      <c r="TNN85" s="4"/>
      <c r="TNO85" s="4"/>
      <c r="TNP85" s="4"/>
      <c r="TNQ85" s="4"/>
      <c r="TNR85" s="4"/>
      <c r="TNS85" s="4"/>
      <c r="TNT85" s="4"/>
      <c r="TNU85" s="4"/>
      <c r="TNV85" s="4"/>
      <c r="TNW85" s="4"/>
      <c r="TNX85" s="4"/>
      <c r="TNY85" s="4"/>
      <c r="TNZ85" s="4"/>
      <c r="TOA85" s="4"/>
      <c r="TOB85" s="4"/>
      <c r="TOC85" s="4"/>
      <c r="TOD85" s="4"/>
      <c r="TOE85" s="4"/>
      <c r="TOF85" s="4"/>
      <c r="TOG85" s="4"/>
      <c r="TOH85" s="4"/>
      <c r="TOI85" s="4"/>
      <c r="TOJ85" s="4"/>
      <c r="TOK85" s="4"/>
      <c r="TOL85" s="4"/>
      <c r="TOM85" s="4"/>
      <c r="TON85" s="4"/>
      <c r="TOO85" s="4"/>
      <c r="TOP85" s="4"/>
      <c r="TOQ85" s="4"/>
      <c r="TOR85" s="4"/>
      <c r="TOS85" s="4"/>
      <c r="TOT85" s="4"/>
      <c r="TOU85" s="4"/>
      <c r="TOV85" s="4"/>
      <c r="TOW85" s="4"/>
      <c r="TOX85" s="4"/>
      <c r="TOY85" s="4"/>
      <c r="TOZ85" s="4"/>
      <c r="TPA85" s="4"/>
      <c r="TPB85" s="4"/>
      <c r="TPC85" s="4"/>
      <c r="TPD85" s="4"/>
      <c r="TPE85" s="4"/>
      <c r="TPF85" s="4"/>
      <c r="TPG85" s="4"/>
      <c r="TPH85" s="4"/>
      <c r="TPI85" s="4"/>
      <c r="TPJ85" s="4"/>
      <c r="TPK85" s="4"/>
      <c r="TPL85" s="4"/>
      <c r="TPM85" s="4"/>
      <c r="TPN85" s="4"/>
      <c r="TPO85" s="4"/>
      <c r="TPP85" s="4"/>
      <c r="TPQ85" s="4"/>
      <c r="TPR85" s="4"/>
      <c r="TPS85" s="4"/>
      <c r="TPT85" s="4"/>
      <c r="TPU85" s="4"/>
      <c r="TPV85" s="4"/>
      <c r="TPW85" s="4"/>
      <c r="TPX85" s="4"/>
      <c r="TPY85" s="4"/>
      <c r="TPZ85" s="4"/>
      <c r="TQA85" s="4"/>
      <c r="TQB85" s="4"/>
      <c r="TQC85" s="4"/>
      <c r="TQD85" s="4"/>
      <c r="TQE85" s="4"/>
      <c r="TQF85" s="4"/>
      <c r="TQG85" s="4"/>
      <c r="TQH85" s="4"/>
      <c r="TQI85" s="4"/>
      <c r="TQJ85" s="4"/>
      <c r="TQK85" s="4"/>
      <c r="TQL85" s="4"/>
      <c r="TQM85" s="4"/>
      <c r="TQN85" s="4"/>
      <c r="TQO85" s="4"/>
      <c r="TQP85" s="4"/>
      <c r="TQQ85" s="4"/>
      <c r="TQR85" s="4"/>
      <c r="TQS85" s="4"/>
      <c r="TQT85" s="4"/>
      <c r="TQU85" s="4"/>
      <c r="TQV85" s="4"/>
      <c r="TQW85" s="4"/>
      <c r="TQX85" s="4"/>
      <c r="TQY85" s="4"/>
      <c r="TQZ85" s="4"/>
      <c r="TRA85" s="4"/>
      <c r="TRB85" s="4"/>
      <c r="TRC85" s="4"/>
      <c r="TRD85" s="4"/>
      <c r="TRE85" s="4"/>
      <c r="TRF85" s="4"/>
      <c r="TRG85" s="4"/>
      <c r="TRH85" s="4"/>
      <c r="TRI85" s="4"/>
      <c r="TRJ85" s="4"/>
      <c r="TRK85" s="4"/>
      <c r="TRL85" s="4"/>
      <c r="TRM85" s="4"/>
      <c r="TRN85" s="4"/>
      <c r="TRO85" s="4"/>
      <c r="TRP85" s="4"/>
      <c r="TRQ85" s="4"/>
      <c r="TRR85" s="4"/>
      <c r="TRS85" s="4"/>
      <c r="TRT85" s="4"/>
      <c r="TRU85" s="4"/>
      <c r="TRV85" s="4"/>
      <c r="TRW85" s="4"/>
      <c r="TRX85" s="4"/>
      <c r="TRY85" s="4"/>
      <c r="TRZ85" s="4"/>
      <c r="TSA85" s="4"/>
      <c r="TSB85" s="4"/>
      <c r="TSC85" s="4"/>
      <c r="TSD85" s="4"/>
      <c r="TSE85" s="4"/>
      <c r="TSF85" s="4"/>
      <c r="TSG85" s="4"/>
      <c r="TSH85" s="4"/>
      <c r="TSI85" s="4"/>
      <c r="TSJ85" s="4"/>
      <c r="TSK85" s="4"/>
      <c r="TSL85" s="4"/>
      <c r="TSM85" s="4"/>
      <c r="TSN85" s="4"/>
      <c r="TSO85" s="4"/>
      <c r="TSP85" s="4"/>
      <c r="TSQ85" s="4"/>
      <c r="TSR85" s="4"/>
      <c r="TSS85" s="4"/>
      <c r="TST85" s="4"/>
      <c r="TSU85" s="4"/>
      <c r="TSV85" s="4"/>
      <c r="TSW85" s="4"/>
      <c r="TSX85" s="4"/>
      <c r="TSY85" s="4"/>
      <c r="TSZ85" s="4"/>
      <c r="TTA85" s="4"/>
      <c r="TTB85" s="4"/>
      <c r="TTC85" s="4"/>
      <c r="TTD85" s="4"/>
      <c r="TTE85" s="4"/>
      <c r="TTF85" s="4"/>
      <c r="TTG85" s="4"/>
      <c r="TTH85" s="4"/>
      <c r="TTI85" s="4"/>
      <c r="TTJ85" s="4"/>
      <c r="TTK85" s="4"/>
      <c r="TTL85" s="4"/>
      <c r="TTM85" s="4"/>
      <c r="TTN85" s="4"/>
      <c r="TTO85" s="4"/>
      <c r="TTP85" s="4"/>
      <c r="TTQ85" s="4"/>
      <c r="TTR85" s="4"/>
      <c r="TTS85" s="4"/>
      <c r="TTT85" s="4"/>
      <c r="TTU85" s="4"/>
      <c r="TTV85" s="4"/>
      <c r="TTW85" s="4"/>
      <c r="TTX85" s="4"/>
      <c r="TTY85" s="4"/>
      <c r="TTZ85" s="4"/>
      <c r="TUA85" s="4"/>
      <c r="TUB85" s="4"/>
      <c r="TUC85" s="4"/>
      <c r="TUD85" s="4"/>
      <c r="TUE85" s="4"/>
      <c r="TUF85" s="4"/>
      <c r="TUG85" s="4"/>
      <c r="TUH85" s="4"/>
      <c r="TUI85" s="4"/>
      <c r="TUJ85" s="4"/>
      <c r="TUK85" s="4"/>
      <c r="TUL85" s="4"/>
      <c r="TUM85" s="4"/>
      <c r="TUN85" s="4"/>
      <c r="TUO85" s="4"/>
      <c r="TUP85" s="4"/>
      <c r="TUQ85" s="4"/>
      <c r="TUR85" s="4"/>
      <c r="TUS85" s="4"/>
      <c r="TUT85" s="4"/>
      <c r="TUU85" s="4"/>
      <c r="TUV85" s="4"/>
      <c r="TUW85" s="4"/>
      <c r="TUX85" s="4"/>
      <c r="TUY85" s="4"/>
      <c r="TUZ85" s="4"/>
      <c r="TVA85" s="4"/>
      <c r="TVB85" s="4"/>
      <c r="TVC85" s="4"/>
      <c r="TVD85" s="4"/>
      <c r="TVE85" s="4"/>
      <c r="TVF85" s="4"/>
      <c r="TVG85" s="4"/>
      <c r="TVH85" s="4"/>
      <c r="TVI85" s="4"/>
      <c r="TVJ85" s="4"/>
      <c r="TVK85" s="4"/>
      <c r="TVL85" s="4"/>
      <c r="TVM85" s="4"/>
      <c r="TVN85" s="4"/>
      <c r="TVO85" s="4"/>
      <c r="TVP85" s="4"/>
      <c r="TVQ85" s="4"/>
      <c r="TVR85" s="4"/>
      <c r="TVS85" s="4"/>
      <c r="TVT85" s="4"/>
      <c r="TVU85" s="4"/>
      <c r="TVV85" s="4"/>
      <c r="TVW85" s="4"/>
      <c r="TVX85" s="4"/>
      <c r="TVY85" s="4"/>
      <c r="TVZ85" s="4"/>
      <c r="TWA85" s="4"/>
      <c r="TWB85" s="4"/>
      <c r="TWC85" s="4"/>
      <c r="TWD85" s="4"/>
      <c r="TWE85" s="4"/>
      <c r="TWF85" s="4"/>
      <c r="TWG85" s="4"/>
      <c r="TWH85" s="4"/>
      <c r="TWI85" s="4"/>
      <c r="TWJ85" s="4"/>
      <c r="TWK85" s="4"/>
      <c r="TWL85" s="4"/>
      <c r="TWM85" s="4"/>
      <c r="TWN85" s="4"/>
      <c r="TWO85" s="4"/>
      <c r="TWP85" s="4"/>
      <c r="TWQ85" s="4"/>
      <c r="TWR85" s="4"/>
      <c r="TWS85" s="4"/>
      <c r="TWT85" s="4"/>
      <c r="TWU85" s="4"/>
      <c r="TWV85" s="4"/>
      <c r="TWW85" s="4"/>
      <c r="TWX85" s="4"/>
      <c r="TWY85" s="4"/>
      <c r="TWZ85" s="4"/>
      <c r="TXA85" s="4"/>
      <c r="TXB85" s="4"/>
      <c r="TXC85" s="4"/>
      <c r="TXD85" s="4"/>
      <c r="TXE85" s="4"/>
      <c r="TXF85" s="4"/>
      <c r="TXG85" s="4"/>
      <c r="TXH85" s="4"/>
      <c r="TXI85" s="4"/>
      <c r="TXJ85" s="4"/>
      <c r="TXK85" s="4"/>
      <c r="TXL85" s="4"/>
      <c r="TXM85" s="4"/>
      <c r="TXN85" s="4"/>
      <c r="TXO85" s="4"/>
      <c r="TXP85" s="4"/>
      <c r="TXQ85" s="4"/>
      <c r="TXR85" s="4"/>
      <c r="TXS85" s="4"/>
      <c r="TXT85" s="4"/>
      <c r="TXU85" s="4"/>
      <c r="TXV85" s="4"/>
      <c r="TXW85" s="4"/>
      <c r="TXX85" s="4"/>
      <c r="TXY85" s="4"/>
      <c r="TXZ85" s="4"/>
      <c r="TYA85" s="4"/>
      <c r="TYB85" s="4"/>
      <c r="TYC85" s="4"/>
      <c r="TYD85" s="4"/>
      <c r="TYE85" s="4"/>
      <c r="TYF85" s="4"/>
      <c r="TYG85" s="4"/>
      <c r="TYH85" s="4"/>
      <c r="TYI85" s="4"/>
      <c r="TYJ85" s="4"/>
      <c r="TYK85" s="4"/>
      <c r="TYL85" s="4"/>
      <c r="TYM85" s="4"/>
      <c r="TYN85" s="4"/>
      <c r="TYO85" s="4"/>
      <c r="TYP85" s="4"/>
      <c r="TYQ85" s="4"/>
      <c r="TYR85" s="4"/>
      <c r="TYS85" s="4"/>
      <c r="TYT85" s="4"/>
      <c r="TYU85" s="4"/>
      <c r="TYV85" s="4"/>
      <c r="TYW85" s="4"/>
      <c r="TYX85" s="4"/>
      <c r="TYY85" s="4"/>
      <c r="TYZ85" s="4"/>
      <c r="TZA85" s="4"/>
      <c r="TZB85" s="4"/>
      <c r="TZC85" s="4"/>
      <c r="TZD85" s="4"/>
      <c r="TZE85" s="4"/>
      <c r="TZF85" s="4"/>
      <c r="TZG85" s="4"/>
      <c r="TZH85" s="4"/>
      <c r="TZI85" s="4"/>
      <c r="TZJ85" s="4"/>
      <c r="TZK85" s="4"/>
      <c r="TZL85" s="4"/>
      <c r="TZM85" s="4"/>
      <c r="TZN85" s="4"/>
      <c r="TZO85" s="4"/>
      <c r="TZP85" s="4"/>
      <c r="TZQ85" s="4"/>
      <c r="TZR85" s="4"/>
      <c r="TZS85" s="4"/>
      <c r="TZT85" s="4"/>
      <c r="TZU85" s="4"/>
      <c r="TZV85" s="4"/>
      <c r="TZW85" s="4"/>
      <c r="TZX85" s="4"/>
      <c r="TZY85" s="4"/>
      <c r="TZZ85" s="4"/>
      <c r="UAA85" s="4"/>
      <c r="UAB85" s="4"/>
      <c r="UAC85" s="4"/>
      <c r="UAD85" s="4"/>
      <c r="UAE85" s="4"/>
      <c r="UAF85" s="4"/>
      <c r="UAG85" s="4"/>
      <c r="UAH85" s="4"/>
      <c r="UAI85" s="4"/>
      <c r="UAJ85" s="4"/>
      <c r="UAK85" s="4"/>
      <c r="UAL85" s="4"/>
      <c r="UAM85" s="4"/>
      <c r="UAN85" s="4"/>
      <c r="UAO85" s="4"/>
      <c r="UAP85" s="4"/>
      <c r="UAQ85" s="4"/>
      <c r="UAR85" s="4"/>
      <c r="UAS85" s="4"/>
      <c r="UAT85" s="4"/>
      <c r="UAU85" s="4"/>
      <c r="UAV85" s="4"/>
      <c r="UAW85" s="4"/>
      <c r="UAX85" s="4"/>
      <c r="UAY85" s="4"/>
      <c r="UAZ85" s="4"/>
      <c r="UBA85" s="4"/>
      <c r="UBB85" s="4"/>
      <c r="UBC85" s="4"/>
      <c r="UBD85" s="4"/>
      <c r="UBE85" s="4"/>
      <c r="UBF85" s="4"/>
      <c r="UBG85" s="4"/>
      <c r="UBH85" s="4"/>
      <c r="UBI85" s="4"/>
      <c r="UBJ85" s="4"/>
      <c r="UBK85" s="4"/>
      <c r="UBL85" s="4"/>
      <c r="UBM85" s="4"/>
      <c r="UBN85" s="4"/>
      <c r="UBO85" s="4"/>
      <c r="UBP85" s="4"/>
      <c r="UBQ85" s="4"/>
      <c r="UBR85" s="4"/>
      <c r="UBS85" s="4"/>
      <c r="UBT85" s="4"/>
      <c r="UBU85" s="4"/>
      <c r="UBV85" s="4"/>
      <c r="UBW85" s="4"/>
      <c r="UBX85" s="4"/>
      <c r="UBY85" s="4"/>
      <c r="UBZ85" s="4"/>
      <c r="UCA85" s="4"/>
      <c r="UCB85" s="4"/>
      <c r="UCC85" s="4"/>
      <c r="UCD85" s="4"/>
      <c r="UCE85" s="4"/>
      <c r="UCF85" s="4"/>
      <c r="UCG85" s="4"/>
      <c r="UCH85" s="4"/>
      <c r="UCI85" s="4"/>
      <c r="UCJ85" s="4"/>
      <c r="UCK85" s="4"/>
      <c r="UCL85" s="4"/>
      <c r="UCM85" s="4"/>
      <c r="UCN85" s="4"/>
      <c r="UCO85" s="4"/>
      <c r="UCP85" s="4"/>
      <c r="UCQ85" s="4"/>
      <c r="UCR85" s="4"/>
      <c r="UCS85" s="4"/>
      <c r="UCT85" s="4"/>
      <c r="UCU85" s="4"/>
      <c r="UCV85" s="4"/>
      <c r="UCW85" s="4"/>
      <c r="UCX85" s="4"/>
      <c r="UCY85" s="4"/>
      <c r="UCZ85" s="4"/>
      <c r="UDA85" s="4"/>
      <c r="UDB85" s="4"/>
      <c r="UDC85" s="4"/>
      <c r="UDD85" s="4"/>
      <c r="UDE85" s="4"/>
      <c r="UDF85" s="4"/>
      <c r="UDG85" s="4"/>
      <c r="UDH85" s="4"/>
      <c r="UDI85" s="4"/>
      <c r="UDJ85" s="4"/>
      <c r="UDK85" s="4"/>
      <c r="UDL85" s="4"/>
      <c r="UDM85" s="4"/>
      <c r="UDN85" s="4"/>
      <c r="UDO85" s="4"/>
      <c r="UDP85" s="4"/>
      <c r="UDQ85" s="4"/>
      <c r="UDR85" s="4"/>
      <c r="UDS85" s="4"/>
      <c r="UDT85" s="4"/>
      <c r="UDU85" s="4"/>
      <c r="UDV85" s="4"/>
      <c r="UDW85" s="4"/>
      <c r="UDX85" s="4"/>
      <c r="UDY85" s="4"/>
      <c r="UDZ85" s="4"/>
      <c r="UEA85" s="4"/>
      <c r="UEB85" s="4"/>
      <c r="UEC85" s="4"/>
      <c r="UED85" s="4"/>
      <c r="UEE85" s="4"/>
      <c r="UEF85" s="4"/>
      <c r="UEG85" s="4"/>
      <c r="UEH85" s="4"/>
      <c r="UEI85" s="4"/>
      <c r="UEJ85" s="4"/>
      <c r="UEK85" s="4"/>
      <c r="UEL85" s="4"/>
      <c r="UEM85" s="4"/>
      <c r="UEN85" s="4"/>
      <c r="UEO85" s="4"/>
      <c r="UEP85" s="4"/>
      <c r="UEQ85" s="4"/>
      <c r="UER85" s="4"/>
      <c r="UES85" s="4"/>
      <c r="UET85" s="4"/>
      <c r="UEU85" s="4"/>
      <c r="UEV85" s="4"/>
      <c r="UEW85" s="4"/>
      <c r="UEX85" s="4"/>
      <c r="UEY85" s="4"/>
      <c r="UEZ85" s="4"/>
      <c r="UFA85" s="4"/>
      <c r="UFB85" s="4"/>
      <c r="UFC85" s="4"/>
      <c r="UFD85" s="4"/>
      <c r="UFE85" s="4"/>
      <c r="UFF85" s="4"/>
      <c r="UFG85" s="4"/>
      <c r="UFH85" s="4"/>
      <c r="UFI85" s="4"/>
      <c r="UFJ85" s="4"/>
      <c r="UFK85" s="4"/>
      <c r="UFL85" s="4"/>
      <c r="UFM85" s="4"/>
      <c r="UFN85" s="4"/>
      <c r="UFO85" s="4"/>
      <c r="UFP85" s="4"/>
      <c r="UFQ85" s="4"/>
      <c r="UFR85" s="4"/>
      <c r="UFS85" s="4"/>
      <c r="UFT85" s="4"/>
      <c r="UFU85" s="4"/>
      <c r="UFV85" s="4"/>
      <c r="UFW85" s="4"/>
      <c r="UFX85" s="4"/>
      <c r="UFY85" s="4"/>
      <c r="UFZ85" s="4"/>
      <c r="UGA85" s="4"/>
      <c r="UGB85" s="4"/>
      <c r="UGC85" s="4"/>
      <c r="UGD85" s="4"/>
      <c r="UGE85" s="4"/>
      <c r="UGF85" s="4"/>
      <c r="UGG85" s="4"/>
      <c r="UGH85" s="4"/>
      <c r="UGI85" s="4"/>
      <c r="UGJ85" s="4"/>
      <c r="UGK85" s="4"/>
      <c r="UGL85" s="4"/>
      <c r="UGM85" s="4"/>
      <c r="UGN85" s="4"/>
      <c r="UGO85" s="4"/>
      <c r="UGP85" s="4"/>
      <c r="UGQ85" s="4"/>
      <c r="UGR85" s="4"/>
      <c r="UGS85" s="4"/>
      <c r="UGT85" s="4"/>
      <c r="UGU85" s="4"/>
      <c r="UGV85" s="4"/>
      <c r="UGW85" s="4"/>
      <c r="UGX85" s="4"/>
      <c r="UGY85" s="4"/>
      <c r="UGZ85" s="4"/>
      <c r="UHA85" s="4"/>
      <c r="UHB85" s="4"/>
      <c r="UHC85" s="4"/>
      <c r="UHD85" s="4"/>
      <c r="UHE85" s="4"/>
      <c r="UHF85" s="4"/>
      <c r="UHG85" s="4"/>
      <c r="UHH85" s="4"/>
      <c r="UHI85" s="4"/>
      <c r="UHJ85" s="4"/>
      <c r="UHK85" s="4"/>
      <c r="UHL85" s="4"/>
      <c r="UHM85" s="4"/>
      <c r="UHN85" s="4"/>
      <c r="UHO85" s="4"/>
      <c r="UHP85" s="4"/>
      <c r="UHQ85" s="4"/>
      <c r="UHR85" s="4"/>
      <c r="UHS85" s="4"/>
      <c r="UHT85" s="4"/>
      <c r="UHU85" s="4"/>
      <c r="UHV85" s="4"/>
      <c r="UHW85" s="4"/>
      <c r="UHX85" s="4"/>
      <c r="UHY85" s="4"/>
      <c r="UHZ85" s="4"/>
      <c r="UIA85" s="4"/>
      <c r="UIB85" s="4"/>
      <c r="UIC85" s="4"/>
      <c r="UID85" s="4"/>
      <c r="UIE85" s="4"/>
      <c r="UIF85" s="4"/>
      <c r="UIG85" s="4"/>
      <c r="UIH85" s="4"/>
      <c r="UII85" s="4"/>
      <c r="UIJ85" s="4"/>
      <c r="UIK85" s="4"/>
      <c r="UIL85" s="4"/>
      <c r="UIM85" s="4"/>
      <c r="UIN85" s="4"/>
      <c r="UIO85" s="4"/>
      <c r="UIP85" s="4"/>
      <c r="UIQ85" s="4"/>
      <c r="UIR85" s="4"/>
      <c r="UIS85" s="4"/>
      <c r="UIT85" s="4"/>
      <c r="UIU85" s="4"/>
      <c r="UIV85" s="4"/>
      <c r="UIW85" s="4"/>
      <c r="UIX85" s="4"/>
      <c r="UIY85" s="4"/>
      <c r="UIZ85" s="4"/>
      <c r="UJA85" s="4"/>
      <c r="UJB85" s="4"/>
      <c r="UJC85" s="4"/>
      <c r="UJD85" s="4"/>
      <c r="UJE85" s="4"/>
      <c r="UJF85" s="4"/>
      <c r="UJG85" s="4"/>
      <c r="UJH85" s="4"/>
      <c r="UJI85" s="4"/>
      <c r="UJJ85" s="4"/>
      <c r="UJK85" s="4"/>
      <c r="UJL85" s="4"/>
      <c r="UJM85" s="4"/>
      <c r="UJN85" s="4"/>
      <c r="UJO85" s="4"/>
      <c r="UJP85" s="4"/>
      <c r="UJQ85" s="4"/>
      <c r="UJR85" s="4"/>
      <c r="UJS85" s="4"/>
      <c r="UJT85" s="4"/>
      <c r="UJU85" s="4"/>
      <c r="UJV85" s="4"/>
      <c r="UJW85" s="4"/>
      <c r="UJX85" s="4"/>
      <c r="UJY85" s="4"/>
      <c r="UJZ85" s="4"/>
      <c r="UKA85" s="4"/>
      <c r="UKB85" s="4"/>
      <c r="UKC85" s="4"/>
      <c r="UKD85" s="4"/>
      <c r="UKE85" s="4"/>
      <c r="UKF85" s="4"/>
      <c r="UKG85" s="4"/>
      <c r="UKH85" s="4"/>
      <c r="UKI85" s="4"/>
      <c r="UKJ85" s="4"/>
      <c r="UKK85" s="4"/>
      <c r="UKL85" s="4"/>
      <c r="UKM85" s="4"/>
      <c r="UKN85" s="4"/>
      <c r="UKO85" s="4"/>
      <c r="UKP85" s="4"/>
      <c r="UKQ85" s="4"/>
      <c r="UKR85" s="4"/>
      <c r="UKS85" s="4"/>
      <c r="UKT85" s="4"/>
      <c r="UKU85" s="4"/>
      <c r="UKV85" s="4"/>
      <c r="UKW85" s="4"/>
      <c r="UKX85" s="4"/>
      <c r="UKY85" s="4"/>
      <c r="UKZ85" s="4"/>
      <c r="ULA85" s="4"/>
      <c r="ULB85" s="4"/>
      <c r="ULC85" s="4"/>
      <c r="ULD85" s="4"/>
      <c r="ULE85" s="4"/>
      <c r="ULF85" s="4"/>
      <c r="ULG85" s="4"/>
      <c r="ULH85" s="4"/>
      <c r="ULI85" s="4"/>
      <c r="ULJ85" s="4"/>
      <c r="ULK85" s="4"/>
      <c r="ULL85" s="4"/>
      <c r="ULM85" s="4"/>
      <c r="ULN85" s="4"/>
      <c r="ULO85" s="4"/>
      <c r="ULP85" s="4"/>
      <c r="ULQ85" s="4"/>
      <c r="ULR85" s="4"/>
      <c r="ULS85" s="4"/>
      <c r="ULT85" s="4"/>
      <c r="ULU85" s="4"/>
      <c r="ULV85" s="4"/>
      <c r="ULW85" s="4"/>
      <c r="ULX85" s="4"/>
      <c r="ULY85" s="4"/>
      <c r="ULZ85" s="4"/>
      <c r="UMA85" s="4"/>
      <c r="UMB85" s="4"/>
      <c r="UMC85" s="4"/>
      <c r="UMD85" s="4"/>
      <c r="UME85" s="4"/>
      <c r="UMF85" s="4"/>
      <c r="UMG85" s="4"/>
      <c r="UMH85" s="4"/>
      <c r="UMI85" s="4"/>
      <c r="UMJ85" s="4"/>
      <c r="UMK85" s="4"/>
      <c r="UML85" s="4"/>
      <c r="UMM85" s="4"/>
      <c r="UMN85" s="4"/>
      <c r="UMO85" s="4"/>
      <c r="UMP85" s="4"/>
      <c r="UMQ85" s="4"/>
      <c r="UMR85" s="4"/>
      <c r="UMS85" s="4"/>
      <c r="UMT85" s="4"/>
      <c r="UMU85" s="4"/>
      <c r="UMV85" s="4"/>
      <c r="UMW85" s="4"/>
      <c r="UMX85" s="4"/>
      <c r="UMY85" s="4"/>
      <c r="UMZ85" s="4"/>
      <c r="UNA85" s="4"/>
      <c r="UNB85" s="4"/>
      <c r="UNC85" s="4"/>
      <c r="UND85" s="4"/>
      <c r="UNE85" s="4"/>
      <c r="UNF85" s="4"/>
      <c r="UNG85" s="4"/>
      <c r="UNH85" s="4"/>
      <c r="UNI85" s="4"/>
      <c r="UNJ85" s="4"/>
      <c r="UNK85" s="4"/>
      <c r="UNL85" s="4"/>
      <c r="UNM85" s="4"/>
      <c r="UNN85" s="4"/>
      <c r="UNO85" s="4"/>
      <c r="UNP85" s="4"/>
      <c r="UNQ85" s="4"/>
      <c r="UNR85" s="4"/>
      <c r="UNS85" s="4"/>
      <c r="UNT85" s="4"/>
      <c r="UNU85" s="4"/>
      <c r="UNV85" s="4"/>
      <c r="UNW85" s="4"/>
      <c r="UNX85" s="4"/>
      <c r="UNY85" s="4"/>
      <c r="UNZ85" s="4"/>
      <c r="UOA85" s="4"/>
      <c r="UOB85" s="4"/>
      <c r="UOC85" s="4"/>
      <c r="UOD85" s="4"/>
      <c r="UOE85" s="4"/>
      <c r="UOF85" s="4"/>
      <c r="UOG85" s="4"/>
      <c r="UOH85" s="4"/>
      <c r="UOI85" s="4"/>
      <c r="UOJ85" s="4"/>
      <c r="UOK85" s="4"/>
      <c r="UOL85" s="4"/>
      <c r="UOM85" s="4"/>
      <c r="UON85" s="4"/>
      <c r="UOO85" s="4"/>
      <c r="UOP85" s="4"/>
      <c r="UOQ85" s="4"/>
      <c r="UOR85" s="4"/>
      <c r="UOS85" s="4"/>
      <c r="UOT85" s="4"/>
      <c r="UOU85" s="4"/>
      <c r="UOV85" s="4"/>
      <c r="UOW85" s="4"/>
      <c r="UOX85" s="4"/>
      <c r="UOY85" s="4"/>
      <c r="UOZ85" s="4"/>
      <c r="UPA85" s="4"/>
      <c r="UPB85" s="4"/>
      <c r="UPC85" s="4"/>
      <c r="UPD85" s="4"/>
      <c r="UPE85" s="4"/>
      <c r="UPF85" s="4"/>
      <c r="UPG85" s="4"/>
      <c r="UPH85" s="4"/>
      <c r="UPI85" s="4"/>
      <c r="UPJ85" s="4"/>
      <c r="UPK85" s="4"/>
      <c r="UPL85" s="4"/>
      <c r="UPM85" s="4"/>
      <c r="UPN85" s="4"/>
      <c r="UPO85" s="4"/>
      <c r="UPP85" s="4"/>
      <c r="UPQ85" s="4"/>
      <c r="UPR85" s="4"/>
      <c r="UPS85" s="4"/>
      <c r="UPT85" s="4"/>
      <c r="UPU85" s="4"/>
      <c r="UPV85" s="4"/>
      <c r="UPW85" s="4"/>
      <c r="UPX85" s="4"/>
      <c r="UPY85" s="4"/>
      <c r="UPZ85" s="4"/>
      <c r="UQA85" s="4"/>
      <c r="UQB85" s="4"/>
      <c r="UQC85" s="4"/>
      <c r="UQD85" s="4"/>
      <c r="UQE85" s="4"/>
      <c r="UQF85" s="4"/>
      <c r="UQG85" s="4"/>
      <c r="UQH85" s="4"/>
      <c r="UQI85" s="4"/>
      <c r="UQJ85" s="4"/>
      <c r="UQK85" s="4"/>
      <c r="UQL85" s="4"/>
      <c r="UQM85" s="4"/>
      <c r="UQN85" s="4"/>
      <c r="UQO85" s="4"/>
      <c r="UQP85" s="4"/>
      <c r="UQQ85" s="4"/>
      <c r="UQR85" s="4"/>
      <c r="UQS85" s="4"/>
      <c r="UQT85" s="4"/>
      <c r="UQU85" s="4"/>
      <c r="UQV85" s="4"/>
      <c r="UQW85" s="4"/>
      <c r="UQX85" s="4"/>
      <c r="UQY85" s="4"/>
      <c r="UQZ85" s="4"/>
      <c r="URA85" s="4"/>
      <c r="URB85" s="4"/>
      <c r="URC85" s="4"/>
      <c r="URD85" s="4"/>
      <c r="URE85" s="4"/>
      <c r="URF85" s="4"/>
      <c r="URG85" s="4"/>
      <c r="URH85" s="4"/>
      <c r="URI85" s="4"/>
      <c r="URJ85" s="4"/>
      <c r="URK85" s="4"/>
      <c r="URL85" s="4"/>
      <c r="URM85" s="4"/>
      <c r="URN85" s="4"/>
      <c r="URO85" s="4"/>
      <c r="URP85" s="4"/>
      <c r="URQ85" s="4"/>
      <c r="URR85" s="4"/>
      <c r="URS85" s="4"/>
      <c r="URT85" s="4"/>
      <c r="URU85" s="4"/>
      <c r="URV85" s="4"/>
      <c r="URW85" s="4"/>
      <c r="URX85" s="4"/>
      <c r="URY85" s="4"/>
      <c r="URZ85" s="4"/>
      <c r="USA85" s="4"/>
      <c r="USB85" s="4"/>
      <c r="USC85" s="4"/>
      <c r="USD85" s="4"/>
      <c r="USE85" s="4"/>
      <c r="USF85" s="4"/>
      <c r="USG85" s="4"/>
      <c r="USH85" s="4"/>
      <c r="USI85" s="4"/>
      <c r="USJ85" s="4"/>
      <c r="USK85" s="4"/>
      <c r="USL85" s="4"/>
      <c r="USM85" s="4"/>
      <c r="USN85" s="4"/>
      <c r="USO85" s="4"/>
      <c r="USP85" s="4"/>
      <c r="USQ85" s="4"/>
      <c r="USR85" s="4"/>
      <c r="USS85" s="4"/>
      <c r="UST85" s="4"/>
      <c r="USU85" s="4"/>
      <c r="USV85" s="4"/>
      <c r="USW85" s="4"/>
      <c r="USX85" s="4"/>
      <c r="USY85" s="4"/>
      <c r="USZ85" s="4"/>
      <c r="UTA85" s="4"/>
      <c r="UTB85" s="4"/>
      <c r="UTC85" s="4"/>
      <c r="UTD85" s="4"/>
      <c r="UTE85" s="4"/>
      <c r="UTF85" s="4"/>
      <c r="UTG85" s="4"/>
      <c r="UTH85" s="4"/>
      <c r="UTI85" s="4"/>
      <c r="UTJ85" s="4"/>
      <c r="UTK85" s="4"/>
      <c r="UTL85" s="4"/>
      <c r="UTM85" s="4"/>
      <c r="UTN85" s="4"/>
      <c r="UTO85" s="4"/>
      <c r="UTP85" s="4"/>
      <c r="UTQ85" s="4"/>
      <c r="UTR85" s="4"/>
      <c r="UTS85" s="4"/>
      <c r="UTT85" s="4"/>
      <c r="UTU85" s="4"/>
      <c r="UTV85" s="4"/>
      <c r="UTW85" s="4"/>
      <c r="UTX85" s="4"/>
      <c r="UTY85" s="4"/>
      <c r="UTZ85" s="4"/>
      <c r="UUA85" s="4"/>
      <c r="UUB85" s="4"/>
      <c r="UUC85" s="4"/>
      <c r="UUD85" s="4"/>
      <c r="UUE85" s="4"/>
      <c r="UUF85" s="4"/>
      <c r="UUG85" s="4"/>
      <c r="UUH85" s="4"/>
      <c r="UUI85" s="4"/>
      <c r="UUJ85" s="4"/>
      <c r="UUK85" s="4"/>
      <c r="UUL85" s="4"/>
      <c r="UUM85" s="4"/>
      <c r="UUN85" s="4"/>
      <c r="UUO85" s="4"/>
      <c r="UUP85" s="4"/>
      <c r="UUQ85" s="4"/>
      <c r="UUR85" s="4"/>
      <c r="UUS85" s="4"/>
      <c r="UUT85" s="4"/>
      <c r="UUU85" s="4"/>
      <c r="UUV85" s="4"/>
      <c r="UUW85" s="4"/>
      <c r="UUX85" s="4"/>
      <c r="UUY85" s="4"/>
      <c r="UUZ85" s="4"/>
      <c r="UVA85" s="4"/>
      <c r="UVB85" s="4"/>
      <c r="UVC85" s="4"/>
      <c r="UVD85" s="4"/>
      <c r="UVE85" s="4"/>
      <c r="UVF85" s="4"/>
      <c r="UVG85" s="4"/>
      <c r="UVH85" s="4"/>
      <c r="UVI85" s="4"/>
      <c r="UVJ85" s="4"/>
      <c r="UVK85" s="4"/>
      <c r="UVL85" s="4"/>
      <c r="UVM85" s="4"/>
      <c r="UVN85" s="4"/>
      <c r="UVO85" s="4"/>
      <c r="UVP85" s="4"/>
      <c r="UVQ85" s="4"/>
      <c r="UVR85" s="4"/>
      <c r="UVS85" s="4"/>
      <c r="UVT85" s="4"/>
      <c r="UVU85" s="4"/>
      <c r="UVV85" s="4"/>
      <c r="UVW85" s="4"/>
      <c r="UVX85" s="4"/>
      <c r="UVY85" s="4"/>
      <c r="UVZ85" s="4"/>
      <c r="UWA85" s="4"/>
      <c r="UWB85" s="4"/>
      <c r="UWC85" s="4"/>
      <c r="UWD85" s="4"/>
      <c r="UWE85" s="4"/>
      <c r="UWF85" s="4"/>
      <c r="UWG85" s="4"/>
      <c r="UWH85" s="4"/>
      <c r="UWI85" s="4"/>
      <c r="UWJ85" s="4"/>
      <c r="UWK85" s="4"/>
      <c r="UWL85" s="4"/>
      <c r="UWM85" s="4"/>
      <c r="UWN85" s="4"/>
      <c r="UWO85" s="4"/>
      <c r="UWP85" s="4"/>
      <c r="UWQ85" s="4"/>
      <c r="UWR85" s="4"/>
      <c r="UWS85" s="4"/>
      <c r="UWT85" s="4"/>
      <c r="UWU85" s="4"/>
      <c r="UWV85" s="4"/>
      <c r="UWW85" s="4"/>
      <c r="UWX85" s="4"/>
      <c r="UWY85" s="4"/>
      <c r="UWZ85" s="4"/>
      <c r="UXA85" s="4"/>
      <c r="UXB85" s="4"/>
      <c r="UXC85" s="4"/>
      <c r="UXD85" s="4"/>
      <c r="UXE85" s="4"/>
      <c r="UXF85" s="4"/>
      <c r="UXG85" s="4"/>
      <c r="UXH85" s="4"/>
      <c r="UXI85" s="4"/>
      <c r="UXJ85" s="4"/>
      <c r="UXK85" s="4"/>
      <c r="UXL85" s="4"/>
      <c r="UXM85" s="4"/>
      <c r="UXN85" s="4"/>
      <c r="UXO85" s="4"/>
      <c r="UXP85" s="4"/>
      <c r="UXQ85" s="4"/>
      <c r="UXR85" s="4"/>
      <c r="UXS85" s="4"/>
      <c r="UXT85" s="4"/>
      <c r="UXU85" s="4"/>
      <c r="UXV85" s="4"/>
      <c r="UXW85" s="4"/>
      <c r="UXX85" s="4"/>
      <c r="UXY85" s="4"/>
      <c r="UXZ85" s="4"/>
      <c r="UYA85" s="4"/>
      <c r="UYB85" s="4"/>
      <c r="UYC85" s="4"/>
      <c r="UYD85" s="4"/>
      <c r="UYE85" s="4"/>
      <c r="UYF85" s="4"/>
      <c r="UYG85" s="4"/>
      <c r="UYH85" s="4"/>
      <c r="UYI85" s="4"/>
      <c r="UYJ85" s="4"/>
      <c r="UYK85" s="4"/>
      <c r="UYL85" s="4"/>
      <c r="UYM85" s="4"/>
      <c r="UYN85" s="4"/>
      <c r="UYO85" s="4"/>
      <c r="UYP85" s="4"/>
      <c r="UYQ85" s="4"/>
      <c r="UYR85" s="4"/>
      <c r="UYS85" s="4"/>
      <c r="UYT85" s="4"/>
      <c r="UYU85" s="4"/>
      <c r="UYV85" s="4"/>
      <c r="UYW85" s="4"/>
      <c r="UYX85" s="4"/>
      <c r="UYY85" s="4"/>
      <c r="UYZ85" s="4"/>
      <c r="UZA85" s="4"/>
      <c r="UZB85" s="4"/>
      <c r="UZC85" s="4"/>
      <c r="UZD85" s="4"/>
      <c r="UZE85" s="4"/>
      <c r="UZF85" s="4"/>
      <c r="UZG85" s="4"/>
      <c r="UZH85" s="4"/>
      <c r="UZI85" s="4"/>
      <c r="UZJ85" s="4"/>
      <c r="UZK85" s="4"/>
      <c r="UZL85" s="4"/>
      <c r="UZM85" s="4"/>
      <c r="UZN85" s="4"/>
      <c r="UZO85" s="4"/>
      <c r="UZP85" s="4"/>
      <c r="UZQ85" s="4"/>
      <c r="UZR85" s="4"/>
      <c r="UZS85" s="4"/>
      <c r="UZT85" s="4"/>
      <c r="UZU85" s="4"/>
      <c r="UZV85" s="4"/>
      <c r="UZW85" s="4"/>
      <c r="UZX85" s="4"/>
      <c r="UZY85" s="4"/>
      <c r="UZZ85" s="4"/>
      <c r="VAA85" s="4"/>
      <c r="VAB85" s="4"/>
      <c r="VAC85" s="4"/>
      <c r="VAD85" s="4"/>
      <c r="VAE85" s="4"/>
      <c r="VAF85" s="4"/>
      <c r="VAG85" s="4"/>
      <c r="VAH85" s="4"/>
      <c r="VAI85" s="4"/>
      <c r="VAJ85" s="4"/>
      <c r="VAK85" s="4"/>
      <c r="VAL85" s="4"/>
      <c r="VAM85" s="4"/>
      <c r="VAN85" s="4"/>
      <c r="VAO85" s="4"/>
      <c r="VAP85" s="4"/>
      <c r="VAQ85" s="4"/>
      <c r="VAR85" s="4"/>
      <c r="VAS85" s="4"/>
      <c r="VAT85" s="4"/>
      <c r="VAU85" s="4"/>
      <c r="VAV85" s="4"/>
      <c r="VAW85" s="4"/>
      <c r="VAX85" s="4"/>
      <c r="VAY85" s="4"/>
      <c r="VAZ85" s="4"/>
      <c r="VBA85" s="4"/>
      <c r="VBB85" s="4"/>
      <c r="VBC85" s="4"/>
      <c r="VBD85" s="4"/>
      <c r="VBE85" s="4"/>
      <c r="VBF85" s="4"/>
      <c r="VBG85" s="4"/>
      <c r="VBH85" s="4"/>
      <c r="VBI85" s="4"/>
      <c r="VBJ85" s="4"/>
      <c r="VBK85" s="4"/>
      <c r="VBL85" s="4"/>
      <c r="VBM85" s="4"/>
      <c r="VBN85" s="4"/>
      <c r="VBO85" s="4"/>
      <c r="VBP85" s="4"/>
      <c r="VBQ85" s="4"/>
      <c r="VBR85" s="4"/>
      <c r="VBS85" s="4"/>
      <c r="VBT85" s="4"/>
      <c r="VBU85" s="4"/>
      <c r="VBV85" s="4"/>
      <c r="VBW85" s="4"/>
      <c r="VBX85" s="4"/>
      <c r="VBY85" s="4"/>
      <c r="VBZ85" s="4"/>
      <c r="VCA85" s="4"/>
      <c r="VCB85" s="4"/>
      <c r="VCC85" s="4"/>
      <c r="VCD85" s="4"/>
      <c r="VCE85" s="4"/>
      <c r="VCF85" s="4"/>
      <c r="VCG85" s="4"/>
      <c r="VCH85" s="4"/>
      <c r="VCI85" s="4"/>
      <c r="VCJ85" s="4"/>
      <c r="VCK85" s="4"/>
      <c r="VCL85" s="4"/>
      <c r="VCM85" s="4"/>
      <c r="VCN85" s="4"/>
      <c r="VCO85" s="4"/>
      <c r="VCP85" s="4"/>
      <c r="VCQ85" s="4"/>
      <c r="VCR85" s="4"/>
      <c r="VCS85" s="4"/>
      <c r="VCT85" s="4"/>
      <c r="VCU85" s="4"/>
      <c r="VCV85" s="4"/>
      <c r="VCW85" s="4"/>
      <c r="VCX85" s="4"/>
      <c r="VCY85" s="4"/>
      <c r="VCZ85" s="4"/>
      <c r="VDA85" s="4"/>
      <c r="VDB85" s="4"/>
      <c r="VDC85" s="4"/>
      <c r="VDD85" s="4"/>
      <c r="VDE85" s="4"/>
      <c r="VDF85" s="4"/>
      <c r="VDG85" s="4"/>
      <c r="VDH85" s="4"/>
      <c r="VDI85" s="4"/>
      <c r="VDJ85" s="4"/>
      <c r="VDK85" s="4"/>
      <c r="VDL85" s="4"/>
      <c r="VDM85" s="4"/>
      <c r="VDN85" s="4"/>
      <c r="VDO85" s="4"/>
      <c r="VDP85" s="4"/>
      <c r="VDQ85" s="4"/>
      <c r="VDR85" s="4"/>
      <c r="VDS85" s="4"/>
      <c r="VDT85" s="4"/>
      <c r="VDU85" s="4"/>
      <c r="VDV85" s="4"/>
      <c r="VDW85" s="4"/>
      <c r="VDX85" s="4"/>
      <c r="VDY85" s="4"/>
      <c r="VDZ85" s="4"/>
      <c r="VEA85" s="4"/>
      <c r="VEB85" s="4"/>
      <c r="VEC85" s="4"/>
      <c r="VED85" s="4"/>
      <c r="VEE85" s="4"/>
      <c r="VEF85" s="4"/>
      <c r="VEG85" s="4"/>
      <c r="VEH85" s="4"/>
      <c r="VEI85" s="4"/>
      <c r="VEJ85" s="4"/>
      <c r="VEK85" s="4"/>
      <c r="VEL85" s="4"/>
      <c r="VEM85" s="4"/>
      <c r="VEN85" s="4"/>
      <c r="VEO85" s="4"/>
      <c r="VEP85" s="4"/>
      <c r="VEQ85" s="4"/>
      <c r="VER85" s="4"/>
      <c r="VES85" s="4"/>
      <c r="VET85" s="4"/>
      <c r="VEU85" s="4"/>
      <c r="VEV85" s="4"/>
      <c r="VEW85" s="4"/>
      <c r="VEX85" s="4"/>
      <c r="VEY85" s="4"/>
      <c r="VEZ85" s="4"/>
      <c r="VFA85" s="4"/>
      <c r="VFB85" s="4"/>
      <c r="VFC85" s="4"/>
      <c r="VFD85" s="4"/>
      <c r="VFE85" s="4"/>
      <c r="VFF85" s="4"/>
      <c r="VFG85" s="4"/>
      <c r="VFH85" s="4"/>
      <c r="VFI85" s="4"/>
      <c r="VFJ85" s="4"/>
      <c r="VFK85" s="4"/>
      <c r="VFL85" s="4"/>
      <c r="VFM85" s="4"/>
      <c r="VFN85" s="4"/>
      <c r="VFO85" s="4"/>
      <c r="VFP85" s="4"/>
      <c r="VFQ85" s="4"/>
      <c r="VFR85" s="4"/>
      <c r="VFS85" s="4"/>
      <c r="VFT85" s="4"/>
      <c r="VFU85" s="4"/>
      <c r="VFV85" s="4"/>
      <c r="VFW85" s="4"/>
      <c r="VFX85" s="4"/>
      <c r="VFY85" s="4"/>
      <c r="VFZ85" s="4"/>
      <c r="VGA85" s="4"/>
      <c r="VGB85" s="4"/>
      <c r="VGC85" s="4"/>
      <c r="VGD85" s="4"/>
      <c r="VGE85" s="4"/>
      <c r="VGF85" s="4"/>
      <c r="VGG85" s="4"/>
      <c r="VGH85" s="4"/>
      <c r="VGI85" s="4"/>
      <c r="VGJ85" s="4"/>
      <c r="VGK85" s="4"/>
      <c r="VGL85" s="4"/>
      <c r="VGM85" s="4"/>
      <c r="VGN85" s="4"/>
      <c r="VGO85" s="4"/>
      <c r="VGP85" s="4"/>
      <c r="VGQ85" s="4"/>
      <c r="VGR85" s="4"/>
      <c r="VGS85" s="4"/>
      <c r="VGT85" s="4"/>
      <c r="VGU85" s="4"/>
      <c r="VGV85" s="4"/>
      <c r="VGW85" s="4"/>
      <c r="VGX85" s="4"/>
      <c r="VGY85" s="4"/>
      <c r="VGZ85" s="4"/>
      <c r="VHA85" s="4"/>
      <c r="VHB85" s="4"/>
      <c r="VHC85" s="4"/>
      <c r="VHD85" s="4"/>
      <c r="VHE85" s="4"/>
      <c r="VHF85" s="4"/>
      <c r="VHG85" s="4"/>
      <c r="VHH85" s="4"/>
      <c r="VHI85" s="4"/>
      <c r="VHJ85" s="4"/>
      <c r="VHK85" s="4"/>
      <c r="VHL85" s="4"/>
      <c r="VHM85" s="4"/>
      <c r="VHN85" s="4"/>
      <c r="VHO85" s="4"/>
      <c r="VHP85" s="4"/>
      <c r="VHQ85" s="4"/>
      <c r="VHR85" s="4"/>
      <c r="VHS85" s="4"/>
      <c r="VHT85" s="4"/>
      <c r="VHU85" s="4"/>
      <c r="VHV85" s="4"/>
      <c r="VHW85" s="4"/>
      <c r="VHX85" s="4"/>
      <c r="VHY85" s="4"/>
      <c r="VHZ85" s="4"/>
      <c r="VIA85" s="4"/>
      <c r="VIB85" s="4"/>
      <c r="VIC85" s="4"/>
      <c r="VID85" s="4"/>
      <c r="VIE85" s="4"/>
      <c r="VIF85" s="4"/>
      <c r="VIG85" s="4"/>
      <c r="VIH85" s="4"/>
      <c r="VII85" s="4"/>
      <c r="VIJ85" s="4"/>
      <c r="VIK85" s="4"/>
      <c r="VIL85" s="4"/>
      <c r="VIM85" s="4"/>
      <c r="VIN85" s="4"/>
      <c r="VIO85" s="4"/>
      <c r="VIP85" s="4"/>
      <c r="VIQ85" s="4"/>
      <c r="VIR85" s="4"/>
      <c r="VIS85" s="4"/>
      <c r="VIT85" s="4"/>
      <c r="VIU85" s="4"/>
      <c r="VIV85" s="4"/>
      <c r="VIW85" s="4"/>
      <c r="VIX85" s="4"/>
      <c r="VIY85" s="4"/>
      <c r="VIZ85" s="4"/>
      <c r="VJA85" s="4"/>
      <c r="VJB85" s="4"/>
      <c r="VJC85" s="4"/>
      <c r="VJD85" s="4"/>
      <c r="VJE85" s="4"/>
      <c r="VJF85" s="4"/>
      <c r="VJG85" s="4"/>
      <c r="VJH85" s="4"/>
      <c r="VJI85" s="4"/>
      <c r="VJJ85" s="4"/>
      <c r="VJK85" s="4"/>
      <c r="VJL85" s="4"/>
      <c r="VJM85" s="4"/>
      <c r="VJN85" s="4"/>
      <c r="VJO85" s="4"/>
      <c r="VJP85" s="4"/>
      <c r="VJQ85" s="4"/>
      <c r="VJR85" s="4"/>
      <c r="VJS85" s="4"/>
      <c r="VJT85" s="4"/>
      <c r="VJU85" s="4"/>
      <c r="VJV85" s="4"/>
      <c r="VJW85" s="4"/>
      <c r="VJX85" s="4"/>
      <c r="VJY85" s="4"/>
      <c r="VJZ85" s="4"/>
      <c r="VKA85" s="4"/>
      <c r="VKB85" s="4"/>
      <c r="VKC85" s="4"/>
      <c r="VKD85" s="4"/>
      <c r="VKE85" s="4"/>
      <c r="VKF85" s="4"/>
      <c r="VKG85" s="4"/>
      <c r="VKH85" s="4"/>
      <c r="VKI85" s="4"/>
      <c r="VKJ85" s="4"/>
      <c r="VKK85" s="4"/>
      <c r="VKL85" s="4"/>
      <c r="VKM85" s="4"/>
      <c r="VKN85" s="4"/>
      <c r="VKO85" s="4"/>
      <c r="VKP85" s="4"/>
      <c r="VKQ85" s="4"/>
      <c r="VKR85" s="4"/>
      <c r="VKS85" s="4"/>
      <c r="VKT85" s="4"/>
      <c r="VKU85" s="4"/>
      <c r="VKV85" s="4"/>
      <c r="VKW85" s="4"/>
      <c r="VKX85" s="4"/>
      <c r="VKY85" s="4"/>
      <c r="VKZ85" s="4"/>
      <c r="VLA85" s="4"/>
      <c r="VLB85" s="4"/>
      <c r="VLC85" s="4"/>
      <c r="VLD85" s="4"/>
      <c r="VLE85" s="4"/>
      <c r="VLF85" s="4"/>
      <c r="VLG85" s="4"/>
      <c r="VLH85" s="4"/>
      <c r="VLI85" s="4"/>
      <c r="VLJ85" s="4"/>
      <c r="VLK85" s="4"/>
      <c r="VLL85" s="4"/>
      <c r="VLM85" s="4"/>
      <c r="VLN85" s="4"/>
      <c r="VLO85" s="4"/>
      <c r="VLP85" s="4"/>
      <c r="VLQ85" s="4"/>
      <c r="VLR85" s="4"/>
      <c r="VLS85" s="4"/>
      <c r="VLT85" s="4"/>
      <c r="VLU85" s="4"/>
      <c r="VLV85" s="4"/>
      <c r="VLW85" s="4"/>
      <c r="VLX85" s="4"/>
      <c r="VLY85" s="4"/>
      <c r="VLZ85" s="4"/>
      <c r="VMA85" s="4"/>
      <c r="VMB85" s="4"/>
      <c r="VMC85" s="4"/>
      <c r="VMD85" s="4"/>
      <c r="VME85" s="4"/>
      <c r="VMF85" s="4"/>
      <c r="VMG85" s="4"/>
      <c r="VMH85" s="4"/>
      <c r="VMI85" s="4"/>
      <c r="VMJ85" s="4"/>
      <c r="VMK85" s="4"/>
      <c r="VML85" s="4"/>
      <c r="VMM85" s="4"/>
      <c r="VMN85" s="4"/>
      <c r="VMO85" s="4"/>
      <c r="VMP85" s="4"/>
      <c r="VMQ85" s="4"/>
      <c r="VMR85" s="4"/>
      <c r="VMS85" s="4"/>
      <c r="VMT85" s="4"/>
      <c r="VMU85" s="4"/>
      <c r="VMV85" s="4"/>
      <c r="VMW85" s="4"/>
      <c r="VMX85" s="4"/>
      <c r="VMY85" s="4"/>
      <c r="VMZ85" s="4"/>
      <c r="VNA85" s="4"/>
      <c r="VNB85" s="4"/>
      <c r="VNC85" s="4"/>
      <c r="VND85" s="4"/>
      <c r="VNE85" s="4"/>
      <c r="VNF85" s="4"/>
      <c r="VNG85" s="4"/>
      <c r="VNH85" s="4"/>
      <c r="VNI85" s="4"/>
      <c r="VNJ85" s="4"/>
      <c r="VNK85" s="4"/>
      <c r="VNL85" s="4"/>
      <c r="VNM85" s="4"/>
      <c r="VNN85" s="4"/>
      <c r="VNO85" s="4"/>
      <c r="VNP85" s="4"/>
      <c r="VNQ85" s="4"/>
      <c r="VNR85" s="4"/>
      <c r="VNS85" s="4"/>
      <c r="VNT85" s="4"/>
      <c r="VNU85" s="4"/>
      <c r="VNV85" s="4"/>
      <c r="VNW85" s="4"/>
      <c r="VNX85" s="4"/>
      <c r="VNY85" s="4"/>
      <c r="VNZ85" s="4"/>
      <c r="VOA85" s="4"/>
      <c r="VOB85" s="4"/>
      <c r="VOC85" s="4"/>
      <c r="VOD85" s="4"/>
      <c r="VOE85" s="4"/>
      <c r="VOF85" s="4"/>
      <c r="VOG85" s="4"/>
      <c r="VOH85" s="4"/>
      <c r="VOI85" s="4"/>
      <c r="VOJ85" s="4"/>
      <c r="VOK85" s="4"/>
      <c r="VOL85" s="4"/>
      <c r="VOM85" s="4"/>
      <c r="VON85" s="4"/>
      <c r="VOO85" s="4"/>
      <c r="VOP85" s="4"/>
      <c r="VOQ85" s="4"/>
      <c r="VOR85" s="4"/>
      <c r="VOS85" s="4"/>
      <c r="VOT85" s="4"/>
      <c r="VOU85" s="4"/>
      <c r="VOV85" s="4"/>
      <c r="VOW85" s="4"/>
      <c r="VOX85" s="4"/>
      <c r="VOY85" s="4"/>
      <c r="VOZ85" s="4"/>
      <c r="VPA85" s="4"/>
      <c r="VPB85" s="4"/>
      <c r="VPC85" s="4"/>
      <c r="VPD85" s="4"/>
      <c r="VPE85" s="4"/>
      <c r="VPF85" s="4"/>
      <c r="VPG85" s="4"/>
      <c r="VPH85" s="4"/>
      <c r="VPI85" s="4"/>
      <c r="VPJ85" s="4"/>
      <c r="VPK85" s="4"/>
      <c r="VPL85" s="4"/>
      <c r="VPM85" s="4"/>
      <c r="VPN85" s="4"/>
      <c r="VPO85" s="4"/>
      <c r="VPP85" s="4"/>
      <c r="VPQ85" s="4"/>
      <c r="VPR85" s="4"/>
      <c r="VPS85" s="4"/>
      <c r="VPT85" s="4"/>
      <c r="VPU85" s="4"/>
      <c r="VPV85" s="4"/>
      <c r="VPW85" s="4"/>
      <c r="VPX85" s="4"/>
      <c r="VPY85" s="4"/>
      <c r="VPZ85" s="4"/>
      <c r="VQA85" s="4"/>
      <c r="VQB85" s="4"/>
      <c r="VQC85" s="4"/>
      <c r="VQD85" s="4"/>
      <c r="VQE85" s="4"/>
      <c r="VQF85" s="4"/>
      <c r="VQG85" s="4"/>
      <c r="VQH85" s="4"/>
      <c r="VQI85" s="4"/>
      <c r="VQJ85" s="4"/>
      <c r="VQK85" s="4"/>
      <c r="VQL85" s="4"/>
      <c r="VQM85" s="4"/>
      <c r="VQN85" s="4"/>
      <c r="VQO85" s="4"/>
      <c r="VQP85" s="4"/>
      <c r="VQQ85" s="4"/>
      <c r="VQR85" s="4"/>
      <c r="VQS85" s="4"/>
      <c r="VQT85" s="4"/>
      <c r="VQU85" s="4"/>
      <c r="VQV85" s="4"/>
      <c r="VQW85" s="4"/>
      <c r="VQX85" s="4"/>
      <c r="VQY85" s="4"/>
      <c r="VQZ85" s="4"/>
      <c r="VRA85" s="4"/>
      <c r="VRB85" s="4"/>
      <c r="VRC85" s="4"/>
      <c r="VRD85" s="4"/>
      <c r="VRE85" s="4"/>
      <c r="VRF85" s="4"/>
      <c r="VRG85" s="4"/>
      <c r="VRH85" s="4"/>
      <c r="VRI85" s="4"/>
      <c r="VRJ85" s="4"/>
      <c r="VRK85" s="4"/>
      <c r="VRL85" s="4"/>
      <c r="VRM85" s="4"/>
      <c r="VRN85" s="4"/>
      <c r="VRO85" s="4"/>
      <c r="VRP85" s="4"/>
      <c r="VRQ85" s="4"/>
      <c r="VRR85" s="4"/>
      <c r="VRS85" s="4"/>
      <c r="VRT85" s="4"/>
      <c r="VRU85" s="4"/>
      <c r="VRV85" s="4"/>
      <c r="VRW85" s="4"/>
      <c r="VRX85" s="4"/>
      <c r="VRY85" s="4"/>
      <c r="VRZ85" s="4"/>
      <c r="VSA85" s="4"/>
      <c r="VSB85" s="4"/>
      <c r="VSC85" s="4"/>
      <c r="VSD85" s="4"/>
      <c r="VSE85" s="4"/>
      <c r="VSF85" s="4"/>
      <c r="VSG85" s="4"/>
      <c r="VSH85" s="4"/>
      <c r="VSI85" s="4"/>
      <c r="VSJ85" s="4"/>
      <c r="VSK85" s="4"/>
      <c r="VSL85" s="4"/>
      <c r="VSM85" s="4"/>
      <c r="VSN85" s="4"/>
      <c r="VSO85" s="4"/>
      <c r="VSP85" s="4"/>
      <c r="VSQ85" s="4"/>
      <c r="VSR85" s="4"/>
      <c r="VSS85" s="4"/>
      <c r="VST85" s="4"/>
      <c r="VSU85" s="4"/>
      <c r="VSV85" s="4"/>
      <c r="VSW85" s="4"/>
      <c r="VSX85" s="4"/>
      <c r="VSY85" s="4"/>
      <c r="VSZ85" s="4"/>
      <c r="VTA85" s="4"/>
      <c r="VTB85" s="4"/>
      <c r="VTC85" s="4"/>
      <c r="VTD85" s="4"/>
      <c r="VTE85" s="4"/>
      <c r="VTF85" s="4"/>
      <c r="VTG85" s="4"/>
      <c r="VTH85" s="4"/>
      <c r="VTI85" s="4"/>
      <c r="VTJ85" s="4"/>
      <c r="VTK85" s="4"/>
      <c r="VTL85" s="4"/>
      <c r="VTM85" s="4"/>
      <c r="VTN85" s="4"/>
      <c r="VTO85" s="4"/>
      <c r="VTP85" s="4"/>
      <c r="VTQ85" s="4"/>
      <c r="VTR85" s="4"/>
      <c r="VTS85" s="4"/>
      <c r="VTT85" s="4"/>
      <c r="VTU85" s="4"/>
      <c r="VTV85" s="4"/>
      <c r="VTW85" s="4"/>
      <c r="VTX85" s="4"/>
      <c r="VTY85" s="4"/>
      <c r="VTZ85" s="4"/>
      <c r="VUA85" s="4"/>
      <c r="VUB85" s="4"/>
      <c r="VUC85" s="4"/>
      <c r="VUD85" s="4"/>
      <c r="VUE85" s="4"/>
      <c r="VUF85" s="4"/>
      <c r="VUG85" s="4"/>
      <c r="VUH85" s="4"/>
      <c r="VUI85" s="4"/>
      <c r="VUJ85" s="4"/>
      <c r="VUK85" s="4"/>
      <c r="VUL85" s="4"/>
      <c r="VUM85" s="4"/>
      <c r="VUN85" s="4"/>
      <c r="VUO85" s="4"/>
      <c r="VUP85" s="4"/>
      <c r="VUQ85" s="4"/>
      <c r="VUR85" s="4"/>
      <c r="VUS85" s="4"/>
      <c r="VUT85" s="4"/>
      <c r="VUU85" s="4"/>
      <c r="VUV85" s="4"/>
      <c r="VUW85" s="4"/>
      <c r="VUX85" s="4"/>
      <c r="VUY85" s="4"/>
      <c r="VUZ85" s="4"/>
      <c r="VVA85" s="4"/>
      <c r="VVB85" s="4"/>
      <c r="VVC85" s="4"/>
      <c r="VVD85" s="4"/>
      <c r="VVE85" s="4"/>
      <c r="VVF85" s="4"/>
      <c r="VVG85" s="4"/>
      <c r="VVH85" s="4"/>
      <c r="VVI85" s="4"/>
      <c r="VVJ85" s="4"/>
      <c r="VVK85" s="4"/>
      <c r="VVL85" s="4"/>
      <c r="VVM85" s="4"/>
      <c r="VVN85" s="4"/>
      <c r="VVO85" s="4"/>
      <c r="VVP85" s="4"/>
      <c r="VVQ85" s="4"/>
      <c r="VVR85" s="4"/>
      <c r="VVS85" s="4"/>
      <c r="VVT85" s="4"/>
      <c r="VVU85" s="4"/>
      <c r="VVV85" s="4"/>
      <c r="VVW85" s="4"/>
      <c r="VVX85" s="4"/>
      <c r="VVY85" s="4"/>
      <c r="VVZ85" s="4"/>
      <c r="VWA85" s="4"/>
      <c r="VWB85" s="4"/>
      <c r="VWC85" s="4"/>
      <c r="VWD85" s="4"/>
      <c r="VWE85" s="4"/>
      <c r="VWF85" s="4"/>
      <c r="VWG85" s="4"/>
      <c r="VWH85" s="4"/>
      <c r="VWI85" s="4"/>
      <c r="VWJ85" s="4"/>
      <c r="VWK85" s="4"/>
      <c r="VWL85" s="4"/>
      <c r="VWM85" s="4"/>
      <c r="VWN85" s="4"/>
      <c r="VWO85" s="4"/>
      <c r="VWP85" s="4"/>
      <c r="VWQ85" s="4"/>
      <c r="VWR85" s="4"/>
      <c r="VWS85" s="4"/>
      <c r="VWT85" s="4"/>
      <c r="VWU85" s="4"/>
      <c r="VWV85" s="4"/>
      <c r="VWW85" s="4"/>
      <c r="VWX85" s="4"/>
      <c r="VWY85" s="4"/>
      <c r="VWZ85" s="4"/>
      <c r="VXA85" s="4"/>
      <c r="VXB85" s="4"/>
      <c r="VXC85" s="4"/>
      <c r="VXD85" s="4"/>
      <c r="VXE85" s="4"/>
      <c r="VXF85" s="4"/>
      <c r="VXG85" s="4"/>
      <c r="VXH85" s="4"/>
      <c r="VXI85" s="4"/>
      <c r="VXJ85" s="4"/>
      <c r="VXK85" s="4"/>
      <c r="VXL85" s="4"/>
      <c r="VXM85" s="4"/>
      <c r="VXN85" s="4"/>
      <c r="VXO85" s="4"/>
      <c r="VXP85" s="4"/>
      <c r="VXQ85" s="4"/>
      <c r="VXR85" s="4"/>
      <c r="VXS85" s="4"/>
      <c r="VXT85" s="4"/>
      <c r="VXU85" s="4"/>
      <c r="VXV85" s="4"/>
      <c r="VXW85" s="4"/>
      <c r="VXX85" s="4"/>
      <c r="VXY85" s="4"/>
      <c r="VXZ85" s="4"/>
      <c r="VYA85" s="4"/>
      <c r="VYB85" s="4"/>
      <c r="VYC85" s="4"/>
      <c r="VYD85" s="4"/>
      <c r="VYE85" s="4"/>
      <c r="VYF85" s="4"/>
      <c r="VYG85" s="4"/>
      <c r="VYH85" s="4"/>
      <c r="VYI85" s="4"/>
      <c r="VYJ85" s="4"/>
      <c r="VYK85" s="4"/>
      <c r="VYL85" s="4"/>
      <c r="VYM85" s="4"/>
      <c r="VYN85" s="4"/>
      <c r="VYO85" s="4"/>
      <c r="VYP85" s="4"/>
      <c r="VYQ85" s="4"/>
      <c r="VYR85" s="4"/>
      <c r="VYS85" s="4"/>
      <c r="VYT85" s="4"/>
      <c r="VYU85" s="4"/>
      <c r="VYV85" s="4"/>
      <c r="VYW85" s="4"/>
      <c r="VYX85" s="4"/>
      <c r="VYY85" s="4"/>
      <c r="VYZ85" s="4"/>
      <c r="VZA85" s="4"/>
      <c r="VZB85" s="4"/>
      <c r="VZC85" s="4"/>
      <c r="VZD85" s="4"/>
      <c r="VZE85" s="4"/>
      <c r="VZF85" s="4"/>
      <c r="VZG85" s="4"/>
      <c r="VZH85" s="4"/>
      <c r="VZI85" s="4"/>
      <c r="VZJ85" s="4"/>
      <c r="VZK85" s="4"/>
      <c r="VZL85" s="4"/>
      <c r="VZM85" s="4"/>
      <c r="VZN85" s="4"/>
      <c r="VZO85" s="4"/>
      <c r="VZP85" s="4"/>
      <c r="VZQ85" s="4"/>
      <c r="VZR85" s="4"/>
      <c r="VZS85" s="4"/>
      <c r="VZT85" s="4"/>
      <c r="VZU85" s="4"/>
      <c r="VZV85" s="4"/>
      <c r="VZW85" s="4"/>
      <c r="VZX85" s="4"/>
      <c r="VZY85" s="4"/>
      <c r="VZZ85" s="4"/>
      <c r="WAA85" s="4"/>
      <c r="WAB85" s="4"/>
      <c r="WAC85" s="4"/>
      <c r="WAD85" s="4"/>
      <c r="WAE85" s="4"/>
      <c r="WAF85" s="4"/>
      <c r="WAG85" s="4"/>
      <c r="WAH85" s="4"/>
      <c r="WAI85" s="4"/>
      <c r="WAJ85" s="4"/>
      <c r="WAK85" s="4"/>
      <c r="WAL85" s="4"/>
      <c r="WAM85" s="4"/>
      <c r="WAN85" s="4"/>
      <c r="WAO85" s="4"/>
      <c r="WAP85" s="4"/>
      <c r="WAQ85" s="4"/>
      <c r="WAR85" s="4"/>
      <c r="WAS85" s="4"/>
      <c r="WAT85" s="4"/>
      <c r="WAU85" s="4"/>
      <c r="WAV85" s="4"/>
      <c r="WAW85" s="4"/>
      <c r="WAX85" s="4"/>
      <c r="WAY85" s="4"/>
      <c r="WAZ85" s="4"/>
      <c r="WBA85" s="4"/>
      <c r="WBB85" s="4"/>
      <c r="WBC85" s="4"/>
      <c r="WBD85" s="4"/>
      <c r="WBE85" s="4"/>
      <c r="WBF85" s="4"/>
      <c r="WBG85" s="4"/>
      <c r="WBH85" s="4"/>
      <c r="WBI85" s="4"/>
      <c r="WBJ85" s="4"/>
      <c r="WBK85" s="4"/>
      <c r="WBL85" s="4"/>
      <c r="WBM85" s="4"/>
      <c r="WBN85" s="4"/>
      <c r="WBO85" s="4"/>
      <c r="WBP85" s="4"/>
      <c r="WBQ85" s="4"/>
      <c r="WBR85" s="4"/>
      <c r="WBS85" s="4"/>
      <c r="WBT85" s="4"/>
      <c r="WBU85" s="4"/>
      <c r="WBV85" s="4"/>
      <c r="WBW85" s="4"/>
      <c r="WBX85" s="4"/>
      <c r="WBY85" s="4"/>
      <c r="WBZ85" s="4"/>
      <c r="WCA85" s="4"/>
      <c r="WCB85" s="4"/>
      <c r="WCC85" s="4"/>
      <c r="WCD85" s="4"/>
      <c r="WCE85" s="4"/>
      <c r="WCF85" s="4"/>
      <c r="WCG85" s="4"/>
      <c r="WCH85" s="4"/>
      <c r="WCI85" s="4"/>
      <c r="WCJ85" s="4"/>
      <c r="WCK85" s="4"/>
      <c r="WCL85" s="4"/>
      <c r="WCM85" s="4"/>
      <c r="WCN85" s="4"/>
      <c r="WCO85" s="4"/>
      <c r="WCP85" s="4"/>
      <c r="WCQ85" s="4"/>
      <c r="WCR85" s="4"/>
      <c r="WCS85" s="4"/>
      <c r="WCT85" s="4"/>
      <c r="WCU85" s="4"/>
      <c r="WCV85" s="4"/>
      <c r="WCW85" s="4"/>
      <c r="WCX85" s="4"/>
      <c r="WCY85" s="4"/>
      <c r="WCZ85" s="4"/>
      <c r="WDA85" s="4"/>
      <c r="WDB85" s="4"/>
      <c r="WDC85" s="4"/>
      <c r="WDD85" s="4"/>
      <c r="WDE85" s="4"/>
      <c r="WDF85" s="4"/>
      <c r="WDG85" s="4"/>
      <c r="WDH85" s="4"/>
      <c r="WDI85" s="4"/>
      <c r="WDJ85" s="4"/>
      <c r="WDK85" s="4"/>
      <c r="WDL85" s="4"/>
      <c r="WDM85" s="4"/>
      <c r="WDN85" s="4"/>
      <c r="WDO85" s="4"/>
      <c r="WDP85" s="4"/>
      <c r="WDQ85" s="4"/>
      <c r="WDR85" s="4"/>
      <c r="WDS85" s="4"/>
      <c r="WDT85" s="4"/>
      <c r="WDU85" s="4"/>
      <c r="WDV85" s="4"/>
      <c r="WDW85" s="4"/>
      <c r="WDX85" s="4"/>
      <c r="WDY85" s="4"/>
      <c r="WDZ85" s="4"/>
      <c r="WEA85" s="4"/>
      <c r="WEB85" s="4"/>
      <c r="WEC85" s="4"/>
      <c r="WED85" s="4"/>
      <c r="WEE85" s="4"/>
      <c r="WEF85" s="4"/>
      <c r="WEG85" s="4"/>
      <c r="WEH85" s="4"/>
      <c r="WEI85" s="4"/>
      <c r="WEJ85" s="4"/>
      <c r="WEK85" s="4"/>
      <c r="WEL85" s="4"/>
      <c r="WEM85" s="4"/>
      <c r="WEN85" s="4"/>
      <c r="WEO85" s="4"/>
      <c r="WEP85" s="4"/>
      <c r="WEQ85" s="4"/>
      <c r="WER85" s="4"/>
      <c r="WES85" s="4"/>
      <c r="WET85" s="4"/>
      <c r="WEU85" s="4"/>
      <c r="WEV85" s="4"/>
      <c r="WEW85" s="4"/>
      <c r="WEX85" s="4"/>
      <c r="WEY85" s="4"/>
      <c r="WEZ85" s="4"/>
      <c r="WFA85" s="4"/>
      <c r="WFB85" s="4"/>
      <c r="WFC85" s="4"/>
      <c r="WFD85" s="4"/>
      <c r="WFE85" s="4"/>
      <c r="WFF85" s="4"/>
      <c r="WFG85" s="4"/>
      <c r="WFH85" s="4"/>
      <c r="WFI85" s="4"/>
      <c r="WFJ85" s="4"/>
      <c r="WFK85" s="4"/>
      <c r="WFL85" s="4"/>
      <c r="WFM85" s="4"/>
      <c r="WFN85" s="4"/>
      <c r="WFO85" s="4"/>
      <c r="WFP85" s="4"/>
      <c r="WFQ85" s="4"/>
      <c r="WFR85" s="4"/>
      <c r="WFS85" s="4"/>
      <c r="WFT85" s="4"/>
      <c r="WFU85" s="4"/>
      <c r="WFV85" s="4"/>
      <c r="WFW85" s="4"/>
      <c r="WFX85" s="4"/>
      <c r="WFY85" s="4"/>
      <c r="WFZ85" s="4"/>
      <c r="WGA85" s="4"/>
      <c r="WGB85" s="4"/>
      <c r="WGC85" s="4"/>
      <c r="WGD85" s="4"/>
      <c r="WGE85" s="4"/>
      <c r="WGF85" s="4"/>
      <c r="WGG85" s="4"/>
      <c r="WGH85" s="4"/>
      <c r="WGI85" s="4"/>
      <c r="WGJ85" s="4"/>
      <c r="WGK85" s="4"/>
      <c r="WGL85" s="4"/>
      <c r="WGM85" s="4"/>
      <c r="WGN85" s="4"/>
      <c r="WGO85" s="4"/>
      <c r="WGP85" s="4"/>
      <c r="WGQ85" s="4"/>
      <c r="WGR85" s="4"/>
      <c r="WGS85" s="4"/>
      <c r="WGT85" s="4"/>
      <c r="WGU85" s="4"/>
      <c r="WGV85" s="4"/>
      <c r="WGW85" s="4"/>
      <c r="WGX85" s="4"/>
      <c r="WGY85" s="4"/>
      <c r="WGZ85" s="4"/>
      <c r="WHA85" s="4"/>
      <c r="WHB85" s="4"/>
      <c r="WHC85" s="4"/>
      <c r="WHD85" s="4"/>
      <c r="WHE85" s="4"/>
      <c r="WHF85" s="4"/>
      <c r="WHG85" s="4"/>
      <c r="WHH85" s="4"/>
      <c r="WHI85" s="4"/>
      <c r="WHJ85" s="4"/>
      <c r="WHK85" s="4"/>
      <c r="WHL85" s="4"/>
      <c r="WHM85" s="4"/>
      <c r="WHN85" s="4"/>
      <c r="WHO85" s="4"/>
      <c r="WHP85" s="4"/>
      <c r="WHQ85" s="4"/>
      <c r="WHR85" s="4"/>
      <c r="WHS85" s="4"/>
      <c r="WHT85" s="4"/>
      <c r="WHU85" s="4"/>
      <c r="WHV85" s="4"/>
      <c r="WHW85" s="4"/>
      <c r="WHX85" s="4"/>
      <c r="WHY85" s="4"/>
      <c r="WHZ85" s="4"/>
      <c r="WIA85" s="4"/>
      <c r="WIB85" s="4"/>
      <c r="WIC85" s="4"/>
      <c r="WID85" s="4"/>
      <c r="WIE85" s="4"/>
      <c r="WIF85" s="4"/>
      <c r="WIG85" s="4"/>
      <c r="WIH85" s="4"/>
      <c r="WII85" s="4"/>
      <c r="WIJ85" s="4"/>
      <c r="WIK85" s="4"/>
      <c r="WIL85" s="4"/>
      <c r="WIM85" s="4"/>
      <c r="WIN85" s="4"/>
      <c r="WIO85" s="4"/>
      <c r="WIP85" s="4"/>
      <c r="WIQ85" s="4"/>
      <c r="WIR85" s="4"/>
      <c r="WIS85" s="4"/>
      <c r="WIT85" s="4"/>
      <c r="WIU85" s="4"/>
      <c r="WIV85" s="4"/>
      <c r="WIW85" s="4"/>
      <c r="WIX85" s="4"/>
      <c r="WIY85" s="4"/>
      <c r="WIZ85" s="4"/>
      <c r="WJA85" s="4"/>
      <c r="WJB85" s="4"/>
      <c r="WJC85" s="4"/>
      <c r="WJD85" s="4"/>
      <c r="WJE85" s="4"/>
      <c r="WJF85" s="4"/>
      <c r="WJG85" s="4"/>
      <c r="WJH85" s="4"/>
      <c r="WJI85" s="4"/>
      <c r="WJJ85" s="4"/>
      <c r="WJK85" s="4"/>
      <c r="WJL85" s="4"/>
      <c r="WJM85" s="4"/>
      <c r="WJN85" s="4"/>
      <c r="WJO85" s="4"/>
      <c r="WJP85" s="4"/>
      <c r="WJQ85" s="4"/>
      <c r="WJR85" s="4"/>
      <c r="WJS85" s="4"/>
      <c r="WJT85" s="4"/>
      <c r="WJU85" s="4"/>
      <c r="WJV85" s="4"/>
      <c r="WJW85" s="4"/>
      <c r="WJX85" s="4"/>
      <c r="WJY85" s="4"/>
      <c r="WJZ85" s="4"/>
      <c r="WKA85" s="4"/>
      <c r="WKB85" s="4"/>
      <c r="WKC85" s="4"/>
      <c r="WKD85" s="4"/>
      <c r="WKE85" s="4"/>
      <c r="WKF85" s="4"/>
      <c r="WKG85" s="4"/>
      <c r="WKH85" s="4"/>
      <c r="WKI85" s="4"/>
      <c r="WKJ85" s="4"/>
      <c r="WKK85" s="4"/>
      <c r="WKL85" s="4"/>
      <c r="WKM85" s="4"/>
      <c r="WKN85" s="4"/>
      <c r="WKO85" s="4"/>
      <c r="WKP85" s="4"/>
      <c r="WKQ85" s="4"/>
      <c r="WKR85" s="4"/>
      <c r="WKS85" s="4"/>
      <c r="WKT85" s="4"/>
      <c r="WKU85" s="4"/>
      <c r="WKV85" s="4"/>
      <c r="WKW85" s="4"/>
      <c r="WKX85" s="4"/>
      <c r="WKY85" s="4"/>
      <c r="WKZ85" s="4"/>
      <c r="WLA85" s="4"/>
      <c r="WLB85" s="4"/>
      <c r="WLC85" s="4"/>
      <c r="WLD85" s="4"/>
      <c r="WLE85" s="4"/>
      <c r="WLF85" s="4"/>
      <c r="WLG85" s="4"/>
      <c r="WLH85" s="4"/>
      <c r="WLI85" s="4"/>
      <c r="WLJ85" s="4"/>
      <c r="WLK85" s="4"/>
      <c r="WLL85" s="4"/>
      <c r="WLM85" s="4"/>
      <c r="WLN85" s="4"/>
      <c r="WLO85" s="4"/>
      <c r="WLP85" s="4"/>
      <c r="WLQ85" s="4"/>
      <c r="WLR85" s="4"/>
      <c r="WLS85" s="4"/>
      <c r="WLT85" s="4"/>
      <c r="WLU85" s="4"/>
      <c r="WLV85" s="4"/>
      <c r="WLW85" s="4"/>
      <c r="WLX85" s="4"/>
      <c r="WLY85" s="4"/>
      <c r="WLZ85" s="4"/>
      <c r="WMA85" s="4"/>
      <c r="WMB85" s="4"/>
      <c r="WMC85" s="4"/>
      <c r="WMD85" s="4"/>
      <c r="WME85" s="4"/>
      <c r="WMF85" s="4"/>
      <c r="WMG85" s="4"/>
      <c r="WMH85" s="4"/>
      <c r="WMI85" s="4"/>
      <c r="WMJ85" s="4"/>
      <c r="WMK85" s="4"/>
      <c r="WML85" s="4"/>
      <c r="WMM85" s="4"/>
      <c r="WMN85" s="4"/>
      <c r="WMO85" s="4"/>
      <c r="WMP85" s="4"/>
      <c r="WMQ85" s="4"/>
      <c r="WMR85" s="4"/>
      <c r="WMS85" s="4"/>
      <c r="WMT85" s="4"/>
      <c r="WMU85" s="4"/>
      <c r="WMV85" s="4"/>
      <c r="WMW85" s="4"/>
      <c r="WMX85" s="4"/>
      <c r="WMY85" s="4"/>
      <c r="WMZ85" s="4"/>
      <c r="WNA85" s="4"/>
      <c r="WNB85" s="4"/>
      <c r="WNC85" s="4"/>
      <c r="WND85" s="4"/>
      <c r="WNE85" s="4"/>
      <c r="WNF85" s="4"/>
      <c r="WNG85" s="4"/>
      <c r="WNH85" s="4"/>
      <c r="WNI85" s="4"/>
      <c r="WNJ85" s="4"/>
      <c r="WNK85" s="4"/>
      <c r="WNL85" s="4"/>
      <c r="WNM85" s="4"/>
      <c r="WNN85" s="4"/>
      <c r="WNO85" s="4"/>
      <c r="WNP85" s="4"/>
      <c r="WNQ85" s="4"/>
      <c r="WNR85" s="4"/>
      <c r="WNS85" s="4"/>
      <c r="WNT85" s="4"/>
      <c r="WNU85" s="4"/>
      <c r="WNV85" s="4"/>
      <c r="WNW85" s="4"/>
      <c r="WNX85" s="4"/>
      <c r="WNY85" s="4"/>
      <c r="WNZ85" s="4"/>
      <c r="WOA85" s="4"/>
      <c r="WOB85" s="4"/>
      <c r="WOC85" s="4"/>
      <c r="WOD85" s="4"/>
      <c r="WOE85" s="4"/>
      <c r="WOF85" s="4"/>
      <c r="WOG85" s="4"/>
      <c r="WOH85" s="4"/>
      <c r="WOI85" s="4"/>
      <c r="WOJ85" s="4"/>
      <c r="WOK85" s="4"/>
      <c r="WOL85" s="4"/>
      <c r="WOM85" s="4"/>
      <c r="WON85" s="4"/>
      <c r="WOO85" s="4"/>
      <c r="WOP85" s="4"/>
      <c r="WOQ85" s="4"/>
      <c r="WOR85" s="4"/>
      <c r="WOS85" s="4"/>
      <c r="WOT85" s="4"/>
      <c r="WOU85" s="4"/>
      <c r="WOV85" s="4"/>
      <c r="WOW85" s="4"/>
      <c r="WOX85" s="4"/>
      <c r="WOY85" s="4"/>
      <c r="WOZ85" s="4"/>
      <c r="WPA85" s="4"/>
      <c r="WPB85" s="4"/>
      <c r="WPC85" s="4"/>
      <c r="WPD85" s="4"/>
      <c r="WPE85" s="4"/>
      <c r="WPF85" s="4"/>
      <c r="WPG85" s="4"/>
      <c r="WPH85" s="4"/>
      <c r="WPI85" s="4"/>
      <c r="WPJ85" s="4"/>
      <c r="WPK85" s="4"/>
      <c r="WPL85" s="4"/>
      <c r="WPM85" s="4"/>
      <c r="WPN85" s="4"/>
      <c r="WPO85" s="4"/>
      <c r="WPP85" s="4"/>
      <c r="WPQ85" s="4"/>
      <c r="WPR85" s="4"/>
      <c r="WPS85" s="4"/>
      <c r="WPT85" s="4"/>
      <c r="WPU85" s="4"/>
      <c r="WPV85" s="4"/>
      <c r="WPW85" s="4"/>
      <c r="WPX85" s="4"/>
      <c r="WPY85" s="4"/>
      <c r="WPZ85" s="4"/>
      <c r="WQA85" s="4"/>
      <c r="WQB85" s="4"/>
      <c r="WQC85" s="4"/>
      <c r="WQD85" s="4"/>
      <c r="WQE85" s="4"/>
      <c r="WQF85" s="4"/>
      <c r="WQG85" s="4"/>
      <c r="WQH85" s="4"/>
      <c r="WQI85" s="4"/>
      <c r="WQJ85" s="4"/>
      <c r="WQK85" s="4"/>
      <c r="WQL85" s="4"/>
      <c r="WQM85" s="4"/>
      <c r="WQN85" s="4"/>
      <c r="WQO85" s="4"/>
      <c r="WQP85" s="4"/>
      <c r="WQQ85" s="4"/>
      <c r="WQR85" s="4"/>
      <c r="WQS85" s="4"/>
      <c r="WQT85" s="4"/>
      <c r="WQU85" s="4"/>
      <c r="WQV85" s="4"/>
      <c r="WQW85" s="4"/>
      <c r="WQX85" s="4"/>
      <c r="WQY85" s="4"/>
      <c r="WQZ85" s="4"/>
      <c r="WRA85" s="4"/>
      <c r="WRB85" s="4"/>
      <c r="WRC85" s="4"/>
      <c r="WRD85" s="4"/>
      <c r="WRE85" s="4"/>
      <c r="WRF85" s="4"/>
      <c r="WRG85" s="4"/>
      <c r="WRH85" s="4"/>
      <c r="WRI85" s="4"/>
      <c r="WRJ85" s="4"/>
      <c r="WRK85" s="4"/>
      <c r="WRL85" s="4"/>
      <c r="WRM85" s="4"/>
      <c r="WRN85" s="4"/>
      <c r="WRO85" s="4"/>
      <c r="WRP85" s="4"/>
      <c r="WRQ85" s="4"/>
      <c r="WRR85" s="4"/>
      <c r="WRS85" s="4"/>
      <c r="WRT85" s="4"/>
      <c r="WRU85" s="4"/>
      <c r="WRV85" s="4"/>
      <c r="WRW85" s="4"/>
      <c r="WRX85" s="4"/>
      <c r="WRY85" s="4"/>
      <c r="WRZ85" s="4"/>
      <c r="WSA85" s="4"/>
      <c r="WSB85" s="4"/>
      <c r="WSC85" s="4"/>
      <c r="WSD85" s="4"/>
      <c r="WSE85" s="4"/>
      <c r="WSF85" s="4"/>
      <c r="WSG85" s="4"/>
      <c r="WSH85" s="4"/>
      <c r="WSI85" s="4"/>
      <c r="WSJ85" s="4"/>
      <c r="WSK85" s="4"/>
      <c r="WSL85" s="4"/>
      <c r="WSM85" s="4"/>
      <c r="WSN85" s="4"/>
      <c r="WSO85" s="4"/>
      <c r="WSP85" s="4"/>
      <c r="WSQ85" s="4"/>
      <c r="WSR85" s="4"/>
      <c r="WSS85" s="4"/>
      <c r="WST85" s="4"/>
      <c r="WSU85" s="4"/>
      <c r="WSV85" s="4"/>
      <c r="WSW85" s="4"/>
      <c r="WSX85" s="4"/>
      <c r="WSY85" s="4"/>
      <c r="WSZ85" s="4"/>
      <c r="WTA85" s="4"/>
      <c r="WTB85" s="4"/>
      <c r="WTC85" s="4"/>
      <c r="WTD85" s="4"/>
      <c r="WTE85" s="4"/>
      <c r="WTF85" s="4"/>
      <c r="WTG85" s="4"/>
      <c r="WTH85" s="4"/>
      <c r="WTI85" s="4"/>
      <c r="WTJ85" s="4"/>
      <c r="WTK85" s="4"/>
      <c r="WTL85" s="4"/>
      <c r="WTM85" s="4"/>
      <c r="WTN85" s="4"/>
      <c r="WTO85" s="4"/>
      <c r="WTP85" s="4"/>
      <c r="WTQ85" s="4"/>
      <c r="WTR85" s="4"/>
      <c r="WTS85" s="4"/>
      <c r="WTT85" s="4"/>
      <c r="WTU85" s="4"/>
      <c r="WTV85" s="4"/>
      <c r="WTW85" s="4"/>
      <c r="WTX85" s="4"/>
      <c r="WTY85" s="4"/>
      <c r="WTZ85" s="4"/>
      <c r="WUA85" s="4"/>
      <c r="WUB85" s="4"/>
      <c r="WUC85" s="4"/>
      <c r="WUD85" s="4"/>
      <c r="WUE85" s="4"/>
      <c r="WUF85" s="4"/>
      <c r="WUG85" s="4"/>
      <c r="WUH85" s="4"/>
      <c r="WUI85" s="4"/>
      <c r="WUJ85" s="4"/>
      <c r="WUK85" s="4"/>
      <c r="WUL85" s="4"/>
      <c r="WUM85" s="4"/>
      <c r="WUN85" s="4"/>
      <c r="WUO85" s="4"/>
      <c r="WUP85" s="4"/>
      <c r="WUQ85" s="4"/>
      <c r="WUR85" s="4"/>
      <c r="WUS85" s="4"/>
      <c r="WUT85" s="4"/>
      <c r="WUU85" s="4"/>
      <c r="WUV85" s="4"/>
      <c r="WUW85" s="4"/>
      <c r="WUX85" s="4"/>
      <c r="WUY85" s="4"/>
      <c r="WUZ85" s="4"/>
      <c r="WVA85" s="4"/>
      <c r="WVB85" s="4"/>
      <c r="WVC85" s="4"/>
      <c r="WVD85" s="4"/>
      <c r="WVE85" s="4"/>
      <c r="WVF85" s="4"/>
      <c r="WVG85" s="4"/>
      <c r="WVH85" s="4"/>
      <c r="WVI85" s="4"/>
      <c r="WVJ85" s="4"/>
      <c r="WVK85" s="4"/>
      <c r="WVL85" s="4"/>
      <c r="WVM85" s="4"/>
      <c r="WVN85" s="4"/>
      <c r="WVO85" s="4"/>
      <c r="WVP85" s="4"/>
      <c r="WVQ85" s="4"/>
      <c r="WVR85" s="4"/>
      <c r="WVS85" s="4"/>
      <c r="WVT85" s="4"/>
      <c r="WVU85" s="4"/>
      <c r="WVV85" s="4"/>
      <c r="WVW85" s="4"/>
      <c r="WVX85" s="4"/>
      <c r="WVY85" s="4"/>
      <c r="WVZ85" s="4"/>
      <c r="WWA85" s="4"/>
      <c r="WWB85" s="4"/>
      <c r="WWC85" s="4"/>
      <c r="WWD85" s="4"/>
      <c r="WWE85" s="4"/>
      <c r="WWF85" s="4"/>
      <c r="WWG85" s="4"/>
      <c r="WWH85" s="4"/>
      <c r="WWI85" s="4"/>
      <c r="WWJ85" s="4"/>
      <c r="WWK85" s="4"/>
      <c r="WWL85" s="4"/>
      <c r="WWM85" s="4"/>
      <c r="WWN85" s="4"/>
      <c r="WWO85" s="4"/>
      <c r="WWP85" s="4"/>
      <c r="WWQ85" s="4"/>
      <c r="WWR85" s="4"/>
      <c r="WWS85" s="4"/>
      <c r="WWT85" s="4"/>
      <c r="WWU85" s="4"/>
      <c r="WWV85" s="4"/>
      <c r="WWW85" s="4"/>
      <c r="WWX85" s="4"/>
      <c r="WWY85" s="4"/>
      <c r="WWZ85" s="4"/>
      <c r="WXA85" s="4"/>
      <c r="WXB85" s="4"/>
      <c r="WXC85" s="4"/>
      <c r="WXD85" s="4"/>
      <c r="WXE85" s="4"/>
      <c r="WXF85" s="4"/>
      <c r="WXG85" s="4"/>
      <c r="WXH85" s="4"/>
      <c r="WXI85" s="4"/>
      <c r="WXJ85" s="4"/>
      <c r="WXK85" s="4"/>
      <c r="WXL85" s="4"/>
      <c r="WXM85" s="4"/>
      <c r="WXN85" s="4"/>
      <c r="WXO85" s="4"/>
      <c r="WXP85" s="4"/>
      <c r="WXQ85" s="4"/>
      <c r="WXR85" s="4"/>
      <c r="WXS85" s="4"/>
      <c r="WXT85" s="4"/>
      <c r="WXU85" s="4"/>
      <c r="WXV85" s="4"/>
      <c r="WXW85" s="4"/>
      <c r="WXX85" s="4"/>
      <c r="WXY85" s="4"/>
      <c r="WXZ85" s="4"/>
      <c r="WYA85" s="4"/>
      <c r="WYB85" s="4"/>
      <c r="WYC85" s="4"/>
      <c r="WYD85" s="4"/>
      <c r="WYE85" s="4"/>
      <c r="WYF85" s="4"/>
      <c r="WYG85" s="4"/>
      <c r="WYH85" s="4"/>
      <c r="WYI85" s="4"/>
      <c r="WYJ85" s="4"/>
      <c r="WYK85" s="4"/>
      <c r="WYL85" s="4"/>
      <c r="WYM85" s="4"/>
      <c r="WYN85" s="4"/>
      <c r="WYO85" s="4"/>
      <c r="WYP85" s="4"/>
      <c r="WYQ85" s="4"/>
      <c r="WYR85" s="4"/>
      <c r="WYS85" s="4"/>
      <c r="WYT85" s="4"/>
      <c r="WYU85" s="4"/>
      <c r="WYV85" s="4"/>
      <c r="WYW85" s="4"/>
      <c r="WYX85" s="4"/>
      <c r="WYY85" s="4"/>
      <c r="WYZ85" s="4"/>
      <c r="WZA85" s="4"/>
      <c r="WZB85" s="4"/>
      <c r="WZC85" s="4"/>
      <c r="WZD85" s="4"/>
      <c r="WZE85" s="4"/>
      <c r="WZF85" s="4"/>
      <c r="WZG85" s="4"/>
      <c r="WZH85" s="4"/>
      <c r="WZI85" s="4"/>
      <c r="WZJ85" s="4"/>
      <c r="WZK85" s="4"/>
      <c r="WZL85" s="4"/>
      <c r="WZM85" s="4"/>
      <c r="WZN85" s="4"/>
      <c r="WZO85" s="4"/>
      <c r="WZP85" s="4"/>
      <c r="WZQ85" s="4"/>
      <c r="WZR85" s="4"/>
      <c r="WZS85" s="4"/>
      <c r="WZT85" s="4"/>
      <c r="WZU85" s="4"/>
      <c r="WZV85" s="4"/>
      <c r="WZW85" s="4"/>
      <c r="WZX85" s="4"/>
      <c r="WZY85" s="4"/>
      <c r="WZZ85" s="4"/>
      <c r="XAA85" s="4"/>
      <c r="XAB85" s="4"/>
      <c r="XAC85" s="4"/>
      <c r="XAD85" s="4"/>
      <c r="XAE85" s="4"/>
      <c r="XAF85" s="4"/>
      <c r="XAG85" s="4"/>
      <c r="XAH85" s="4"/>
      <c r="XAI85" s="4"/>
      <c r="XAJ85" s="4"/>
      <c r="XAK85" s="4"/>
      <c r="XAL85" s="4"/>
      <c r="XAM85" s="4"/>
      <c r="XAN85" s="4"/>
      <c r="XAO85" s="4"/>
      <c r="XAP85" s="4"/>
      <c r="XAQ85" s="4"/>
      <c r="XAR85" s="4"/>
      <c r="XAS85" s="4"/>
      <c r="XAT85" s="4"/>
      <c r="XAU85" s="4"/>
      <c r="XAV85" s="4"/>
      <c r="XAW85" s="4"/>
      <c r="XAX85" s="4"/>
      <c r="XAY85" s="4"/>
      <c r="XAZ85" s="4"/>
      <c r="XBA85" s="4"/>
      <c r="XBB85" s="4"/>
      <c r="XBC85" s="4"/>
      <c r="XBD85" s="4"/>
      <c r="XBE85" s="4"/>
      <c r="XBF85" s="4"/>
      <c r="XBG85" s="4"/>
      <c r="XBH85" s="4"/>
      <c r="XBI85" s="4"/>
      <c r="XBJ85" s="4"/>
      <c r="XBK85" s="4"/>
      <c r="XBL85" s="4"/>
      <c r="XBM85" s="4"/>
      <c r="XBN85" s="4"/>
      <c r="XBO85" s="4"/>
      <c r="XBP85" s="4"/>
      <c r="XBQ85" s="4"/>
      <c r="XBR85" s="4"/>
      <c r="XBS85" s="4"/>
      <c r="XBT85" s="4"/>
      <c r="XBU85" s="4"/>
      <c r="XBV85" s="4"/>
      <c r="XBW85" s="4"/>
      <c r="XBY85" s="4"/>
      <c r="XBZ85" s="4"/>
      <c r="XCA85" s="4"/>
      <c r="XCB85" s="4"/>
      <c r="XCC85" s="4"/>
      <c r="XCD85" s="4"/>
      <c r="XCE85" s="4"/>
      <c r="XCF85" s="4"/>
      <c r="XCG85" s="4"/>
      <c r="XCH85" s="4"/>
      <c r="XCI85" s="4"/>
      <c r="XCJ85" s="4"/>
      <c r="XCK85" s="4"/>
      <c r="XCL85" s="4"/>
      <c r="XCM85" s="4"/>
      <c r="XCN85" s="4"/>
      <c r="XCO85" s="4"/>
      <c r="XCP85" s="4"/>
      <c r="XCQ85" s="4"/>
      <c r="XCR85" s="4"/>
      <c r="XCS85" s="4"/>
      <c r="XCT85" s="4"/>
      <c r="XCU85" s="4"/>
      <c r="XCV85" s="4"/>
      <c r="XCW85" s="4"/>
      <c r="XCX85" s="4"/>
      <c r="XCY85" s="4"/>
      <c r="XCZ85" s="4"/>
      <c r="XDA85" s="4"/>
      <c r="XDB85" s="4"/>
    </row>
    <row r="86" s="4" customFormat="1" ht="26" customHeight="1" outlineLevel="1" spans="1:1024 1025:16330">
      <c r="A86" s="22">
        <v>1</v>
      </c>
      <c r="B86" s="23" t="s">
        <v>94</v>
      </c>
      <c r="C86" s="23" t="s">
        <v>134</v>
      </c>
      <c r="D86" s="23" t="s">
        <v>96</v>
      </c>
      <c r="E86" s="31" t="s">
        <v>86</v>
      </c>
      <c r="F86" s="22">
        <f>116.36+4.25+120.29</f>
        <v>240.9</v>
      </c>
      <c r="G86" s="22">
        <v>34.91</v>
      </c>
      <c r="H86" s="22">
        <f>0.45+9.39</f>
        <v>9.84</v>
      </c>
      <c r="I86" s="22">
        <v>48.71</v>
      </c>
      <c r="J86" s="22">
        <v>5.89</v>
      </c>
      <c r="K86" s="22">
        <f>100.94+2.1+61.57</f>
        <v>164.61</v>
      </c>
      <c r="L86" s="22"/>
      <c r="M86" s="22">
        <f>82.76+1.7+116.49</f>
        <v>200.95</v>
      </c>
      <c r="N86" s="22">
        <f>84.35+2.1+100.52</f>
        <v>186.97</v>
      </c>
      <c r="O86" s="22">
        <f>259.82+2.6+250.74</f>
        <v>513.16</v>
      </c>
      <c r="P86" s="22">
        <f>113.93+2.1+42.24</f>
        <v>158.27</v>
      </c>
      <c r="Q86" s="22"/>
      <c r="R86" s="24">
        <f t="shared" ref="R85:R91" si="11">SUM(F86:Q86)</f>
        <v>1564.21</v>
      </c>
      <c r="S86" s="19" t="s">
        <v>38</v>
      </c>
      <c r="T86" s="25"/>
      <c r="U86" s="25"/>
    </row>
    <row r="87" s="4" customFormat="1" ht="26" customHeight="1" outlineLevel="1" spans="1:1024 1025:16330">
      <c r="A87" s="22">
        <v>2</v>
      </c>
      <c r="B87" s="23" t="s">
        <v>94</v>
      </c>
      <c r="C87" s="23" t="s">
        <v>134</v>
      </c>
      <c r="D87" s="23"/>
      <c r="E87" s="31" t="s">
        <v>86</v>
      </c>
      <c r="F87" s="22">
        <f>761.86-F86</f>
        <v>520.96</v>
      </c>
      <c r="G87" s="22">
        <f>1471.87-G86</f>
        <v>1436.96</v>
      </c>
      <c r="H87" s="22">
        <f>231.1-H86</f>
        <v>221.26</v>
      </c>
      <c r="I87" s="22">
        <f>358.25-I86</f>
        <v>309.54</v>
      </c>
      <c r="J87" s="22">
        <f>139.03-J86</f>
        <v>133.14</v>
      </c>
      <c r="K87" s="22">
        <f>660.18-K86</f>
        <v>495.57</v>
      </c>
      <c r="L87" s="22">
        <v>4777.74</v>
      </c>
      <c r="M87" s="22">
        <f>718.78-M86</f>
        <v>517.83</v>
      </c>
      <c r="N87" s="22">
        <f>723.88-N86</f>
        <v>536.91</v>
      </c>
      <c r="O87" s="22">
        <f>1222.07-O86</f>
        <v>708.91</v>
      </c>
      <c r="P87" s="22">
        <f>473.49-P86</f>
        <v>315.22</v>
      </c>
      <c r="Q87" s="22">
        <v>6129.45</v>
      </c>
      <c r="R87" s="24">
        <f t="shared" si="11"/>
        <v>16103.49</v>
      </c>
      <c r="S87" s="19" t="s">
        <v>38</v>
      </c>
      <c r="T87" s="25"/>
      <c r="U87" s="25"/>
    </row>
    <row r="88" s="4" customFormat="1" ht="26" customHeight="1" outlineLevel="1" spans="1:1024 1025:16330">
      <c r="A88" s="22">
        <v>3</v>
      </c>
      <c r="B88" s="23" t="s">
        <v>101</v>
      </c>
      <c r="C88" s="23" t="s">
        <v>135</v>
      </c>
      <c r="D88" s="23" t="s">
        <v>96</v>
      </c>
      <c r="E88" s="31" t="s">
        <v>86</v>
      </c>
      <c r="F88" s="22">
        <v>120.61</v>
      </c>
      <c r="G88" s="22">
        <v>0</v>
      </c>
      <c r="H88" s="22">
        <v>0</v>
      </c>
      <c r="I88" s="22">
        <v>0</v>
      </c>
      <c r="J88" s="22">
        <v>0</v>
      </c>
      <c r="K88" s="22">
        <v>103.04</v>
      </c>
      <c r="L88" s="24"/>
      <c r="M88" s="22">
        <v>84.46</v>
      </c>
      <c r="N88" s="22">
        <v>86.45</v>
      </c>
      <c r="O88" s="22">
        <v>262.42</v>
      </c>
      <c r="P88" s="22">
        <v>116.03</v>
      </c>
      <c r="Q88" s="24"/>
      <c r="R88" s="24">
        <f t="shared" si="11"/>
        <v>773.01</v>
      </c>
      <c r="S88" s="19" t="s">
        <v>38</v>
      </c>
      <c r="T88" s="25"/>
      <c r="U88" s="25"/>
    </row>
    <row r="89" s="4" customFormat="1" ht="26" customHeight="1" outlineLevel="1" spans="1:1024 1025:16330">
      <c r="A89" s="22">
        <v>4</v>
      </c>
      <c r="B89" s="23" t="s">
        <v>101</v>
      </c>
      <c r="C89" s="23" t="s">
        <v>135</v>
      </c>
      <c r="D89" s="23"/>
      <c r="E89" s="31" t="s">
        <v>86</v>
      </c>
      <c r="F89" s="22">
        <f>218.07-F88</f>
        <v>97.46</v>
      </c>
      <c r="G89" s="22">
        <v>174.96</v>
      </c>
      <c r="H89" s="22">
        <v>67.52</v>
      </c>
      <c r="I89" s="22">
        <v>75.85</v>
      </c>
      <c r="J89" s="24">
        <v>33.77</v>
      </c>
      <c r="K89" s="22">
        <f>202.33-K88</f>
        <v>99.29</v>
      </c>
      <c r="L89" s="24"/>
      <c r="M89" s="22">
        <f>168.99-M88</f>
        <v>84.53</v>
      </c>
      <c r="N89" s="22">
        <f>172.3-N88</f>
        <v>85.85</v>
      </c>
      <c r="O89" s="22">
        <f>421.6-O88</f>
        <v>159.18</v>
      </c>
      <c r="P89" s="22">
        <f>199.75-P88</f>
        <v>83.72</v>
      </c>
      <c r="Q89" s="24"/>
      <c r="R89" s="24">
        <f t="shared" si="11"/>
        <v>962.13</v>
      </c>
      <c r="S89" s="19" t="s">
        <v>38</v>
      </c>
      <c r="T89" s="25"/>
      <c r="U89" s="25"/>
    </row>
    <row r="90" s="4" customFormat="1" ht="26" customHeight="1" outlineLevel="1" spans="1:1024 1025:16330">
      <c r="A90" s="22">
        <v>5</v>
      </c>
      <c r="B90" s="23" t="s">
        <v>136</v>
      </c>
      <c r="C90" s="23" t="s">
        <v>137</v>
      </c>
      <c r="D90" s="23"/>
      <c r="E90" s="22" t="s">
        <v>42</v>
      </c>
      <c r="F90" s="22">
        <v>2</v>
      </c>
      <c r="G90" s="22">
        <v>2</v>
      </c>
      <c r="H90" s="24">
        <v>2</v>
      </c>
      <c r="I90" s="22">
        <v>2</v>
      </c>
      <c r="J90" s="24">
        <v>2</v>
      </c>
      <c r="K90" s="22">
        <v>2</v>
      </c>
      <c r="L90" s="24"/>
      <c r="M90" s="22">
        <v>2</v>
      </c>
      <c r="N90" s="22">
        <v>2</v>
      </c>
      <c r="O90" s="22">
        <v>0</v>
      </c>
      <c r="P90" s="22">
        <v>2</v>
      </c>
      <c r="Q90" s="24"/>
      <c r="R90" s="24">
        <f t="shared" si="11"/>
        <v>18</v>
      </c>
      <c r="S90" s="19" t="s">
        <v>58</v>
      </c>
      <c r="T90" s="25"/>
      <c r="U90" s="25"/>
    </row>
    <row r="91" s="3" customFormat="1" ht="26" customHeight="1" outlineLevel="1" spans="1:1024 1025:16330">
      <c r="A91" s="22">
        <v>6</v>
      </c>
      <c r="B91" s="23" t="s">
        <v>136</v>
      </c>
      <c r="C91" s="23" t="s">
        <v>138</v>
      </c>
      <c r="D91" s="23"/>
      <c r="E91" s="22" t="s">
        <v>42</v>
      </c>
      <c r="F91" s="8"/>
      <c r="G91" s="22">
        <v>3</v>
      </c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24">
        <f t="shared" si="11"/>
        <v>3</v>
      </c>
      <c r="S91" s="19" t="s">
        <v>58</v>
      </c>
      <c r="T91" s="20"/>
      <c r="U91" s="25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  <c r="IK91" s="4"/>
      <c r="IL91" s="4"/>
      <c r="IM91" s="4"/>
      <c r="IN91" s="4"/>
      <c r="IO91" s="4"/>
      <c r="IP91" s="4"/>
      <c r="IQ91" s="4"/>
      <c r="IR91" s="4"/>
      <c r="IS91" s="4"/>
      <c r="IT91" s="4"/>
      <c r="IU91" s="4"/>
      <c r="IV91" s="4"/>
      <c r="IW91" s="4"/>
      <c r="IX91" s="4"/>
      <c r="IY91" s="4"/>
      <c r="IZ91" s="4"/>
      <c r="JA91" s="4"/>
      <c r="JB91" s="4"/>
      <c r="JC91" s="4"/>
      <c r="JD91" s="4"/>
      <c r="JE91" s="4"/>
      <c r="JF91" s="4"/>
      <c r="JG91" s="4"/>
      <c r="JH91" s="4"/>
      <c r="JI91" s="4"/>
      <c r="JJ91" s="4"/>
      <c r="JK91" s="4"/>
      <c r="JL91" s="4"/>
      <c r="JM91" s="4"/>
      <c r="JN91" s="4"/>
      <c r="JO91" s="4"/>
      <c r="JP91" s="4"/>
      <c r="JQ91" s="4"/>
      <c r="JR91" s="4"/>
      <c r="JS91" s="4"/>
      <c r="JT91" s="4"/>
      <c r="JU91" s="4"/>
      <c r="JV91" s="4"/>
      <c r="JW91" s="4"/>
      <c r="JX91" s="4"/>
      <c r="JY91" s="4"/>
      <c r="JZ91" s="4"/>
      <c r="KA91" s="4"/>
      <c r="KB91" s="4"/>
      <c r="KC91" s="4"/>
      <c r="KD91" s="4"/>
      <c r="KE91" s="4"/>
      <c r="KF91" s="4"/>
      <c r="KG91" s="4"/>
      <c r="KH91" s="4"/>
      <c r="KI91" s="4"/>
      <c r="KJ91" s="4"/>
      <c r="KK91" s="4"/>
      <c r="KL91" s="4"/>
      <c r="KM91" s="4"/>
      <c r="KN91" s="4"/>
      <c r="KO91" s="4"/>
      <c r="KP91" s="4"/>
      <c r="KQ91" s="4"/>
      <c r="KR91" s="4"/>
      <c r="KS91" s="4"/>
      <c r="KT91" s="4"/>
      <c r="KU91" s="4"/>
      <c r="KV91" s="4"/>
      <c r="KW91" s="4"/>
      <c r="KX91" s="4"/>
      <c r="KY91" s="4"/>
      <c r="KZ91" s="4"/>
      <c r="LA91" s="4"/>
      <c r="LB91" s="4"/>
      <c r="LC91" s="4"/>
      <c r="LD91" s="4"/>
      <c r="LE91" s="4"/>
      <c r="LF91" s="4"/>
      <c r="LG91" s="4"/>
      <c r="LH91" s="4"/>
      <c r="LI91" s="4"/>
      <c r="LJ91" s="4"/>
      <c r="LK91" s="4"/>
      <c r="LL91" s="4"/>
      <c r="LM91" s="4"/>
      <c r="LN91" s="4"/>
      <c r="LO91" s="4"/>
      <c r="LP91" s="4"/>
      <c r="LQ91" s="4"/>
      <c r="LR91" s="4"/>
      <c r="LS91" s="4"/>
      <c r="LT91" s="4"/>
      <c r="LU91" s="4"/>
      <c r="LV91" s="4"/>
      <c r="LW91" s="4"/>
      <c r="LX91" s="4"/>
      <c r="LY91" s="4"/>
      <c r="LZ91" s="4"/>
      <c r="MA91" s="4"/>
      <c r="MB91" s="4"/>
      <c r="MC91" s="4"/>
      <c r="MD91" s="4"/>
      <c r="ME91" s="4"/>
      <c r="MF91" s="4"/>
      <c r="MG91" s="4"/>
      <c r="MH91" s="4"/>
      <c r="MI91" s="4"/>
      <c r="MJ91" s="4"/>
      <c r="MK91" s="4"/>
      <c r="ML91" s="4"/>
      <c r="MM91" s="4"/>
      <c r="MN91" s="4"/>
      <c r="MO91" s="4"/>
      <c r="MP91" s="4"/>
      <c r="MQ91" s="4"/>
      <c r="MR91" s="4"/>
      <c r="MS91" s="4"/>
      <c r="MT91" s="4"/>
      <c r="MU91" s="4"/>
      <c r="MV91" s="4"/>
      <c r="MW91" s="4"/>
      <c r="MX91" s="4"/>
      <c r="MY91" s="4"/>
      <c r="MZ91" s="4"/>
      <c r="NA91" s="4"/>
      <c r="NB91" s="4"/>
      <c r="NC91" s="4"/>
      <c r="ND91" s="4"/>
      <c r="NE91" s="4"/>
      <c r="NF91" s="4"/>
      <c r="NG91" s="4"/>
      <c r="NH91" s="4"/>
      <c r="NI91" s="4"/>
      <c r="NJ91" s="4"/>
      <c r="NK91" s="4"/>
      <c r="NL91" s="4"/>
      <c r="NM91" s="4"/>
      <c r="NN91" s="4"/>
      <c r="NO91" s="4"/>
      <c r="NP91" s="4"/>
      <c r="NQ91" s="4"/>
      <c r="NR91" s="4"/>
      <c r="NS91" s="4"/>
      <c r="NT91" s="4"/>
      <c r="NU91" s="4"/>
      <c r="NV91" s="4"/>
      <c r="NW91" s="4"/>
      <c r="NX91" s="4"/>
      <c r="NY91" s="4"/>
      <c r="NZ91" s="4"/>
      <c r="OA91" s="4"/>
      <c r="OB91" s="4"/>
      <c r="OC91" s="4"/>
      <c r="OD91" s="4"/>
      <c r="OE91" s="4"/>
      <c r="OF91" s="4"/>
      <c r="OG91" s="4"/>
      <c r="OH91" s="4"/>
      <c r="OI91" s="4"/>
      <c r="OJ91" s="4"/>
      <c r="OK91" s="4"/>
      <c r="OL91" s="4"/>
      <c r="OM91" s="4"/>
      <c r="ON91" s="4"/>
      <c r="OO91" s="4"/>
      <c r="OP91" s="4"/>
      <c r="OQ91" s="4"/>
      <c r="OR91" s="4"/>
      <c r="OS91" s="4"/>
      <c r="OT91" s="4"/>
      <c r="OU91" s="4"/>
      <c r="OV91" s="4"/>
      <c r="OW91" s="4"/>
      <c r="OX91" s="4"/>
      <c r="OY91" s="4"/>
      <c r="OZ91" s="4"/>
      <c r="PA91" s="4"/>
      <c r="PB91" s="4"/>
      <c r="PC91" s="4"/>
      <c r="PD91" s="4"/>
      <c r="PE91" s="4"/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  <c r="TJ91" s="4"/>
      <c r="TK91" s="4"/>
      <c r="TL91" s="4"/>
      <c r="TM91" s="4"/>
      <c r="TN91" s="4"/>
      <c r="TO91" s="4"/>
      <c r="TP91" s="4"/>
      <c r="TQ91" s="4"/>
      <c r="TR91" s="4"/>
      <c r="TS91" s="4"/>
      <c r="TT91" s="4"/>
      <c r="TU91" s="4"/>
      <c r="TV91" s="4"/>
      <c r="TW91" s="4"/>
      <c r="TX91" s="4"/>
      <c r="TY91" s="4"/>
      <c r="TZ91" s="4"/>
      <c r="UA91" s="4"/>
      <c r="UB91" s="4"/>
      <c r="UC91" s="4"/>
      <c r="UD91" s="4"/>
      <c r="UE91" s="4"/>
      <c r="UF91" s="4"/>
      <c r="UG91" s="4"/>
      <c r="UH91" s="4"/>
      <c r="UI91" s="4"/>
      <c r="UJ91" s="4"/>
      <c r="UK91" s="4"/>
      <c r="UL91" s="4"/>
      <c r="UM91" s="4"/>
      <c r="UN91" s="4"/>
      <c r="UO91" s="4"/>
      <c r="UP91" s="4"/>
      <c r="UQ91" s="4"/>
      <c r="UR91" s="4"/>
      <c r="US91" s="4"/>
      <c r="UT91" s="4"/>
      <c r="UU91" s="4"/>
      <c r="UV91" s="4"/>
      <c r="UW91" s="4"/>
      <c r="UX91" s="4"/>
      <c r="UY91" s="4"/>
      <c r="UZ91" s="4"/>
      <c r="VA91" s="4"/>
      <c r="VB91" s="4"/>
      <c r="VC91" s="4"/>
      <c r="VD91" s="4"/>
      <c r="VE91" s="4"/>
      <c r="VF91" s="4"/>
      <c r="VG91" s="4"/>
      <c r="VH91" s="4"/>
      <c r="VI91" s="4"/>
      <c r="VJ91" s="4"/>
      <c r="VK91" s="4"/>
      <c r="VL91" s="4"/>
      <c r="VM91" s="4"/>
      <c r="VN91" s="4"/>
      <c r="VO91" s="4"/>
      <c r="VP91" s="4"/>
      <c r="VQ91" s="4"/>
      <c r="VR91" s="4"/>
      <c r="VS91" s="4"/>
      <c r="VT91" s="4"/>
      <c r="VU91" s="4"/>
      <c r="VV91" s="4"/>
      <c r="VW91" s="4"/>
      <c r="VX91" s="4"/>
      <c r="VY91" s="4"/>
      <c r="VZ91" s="4"/>
      <c r="WA91" s="4"/>
      <c r="WB91" s="4"/>
      <c r="WC91" s="4"/>
      <c r="WD91" s="4"/>
      <c r="WE91" s="4"/>
      <c r="WF91" s="4"/>
      <c r="WG91" s="4"/>
      <c r="WH91" s="4"/>
      <c r="WI91" s="4"/>
      <c r="WJ91" s="4"/>
      <c r="WK91" s="4"/>
      <c r="WL91" s="4"/>
      <c r="WM91" s="4"/>
      <c r="WN91" s="4"/>
      <c r="WO91" s="4"/>
      <c r="WP91" s="4"/>
      <c r="WQ91" s="4"/>
      <c r="WR91" s="4"/>
      <c r="WS91" s="4"/>
      <c r="WT91" s="4"/>
      <c r="WU91" s="4"/>
      <c r="WV91" s="4"/>
      <c r="WW91" s="4"/>
      <c r="WX91" s="4"/>
      <c r="WY91" s="4"/>
      <c r="WZ91" s="4"/>
      <c r="XA91" s="4"/>
      <c r="XB91" s="4"/>
      <c r="XC91" s="4"/>
      <c r="XD91" s="4"/>
      <c r="XE91" s="4"/>
      <c r="XF91" s="4"/>
      <c r="XG91" s="4"/>
      <c r="XH91" s="4"/>
      <c r="XI91" s="4"/>
      <c r="XJ91" s="4"/>
      <c r="XK91" s="4"/>
      <c r="XL91" s="4"/>
      <c r="XM91" s="4"/>
      <c r="XN91" s="4"/>
      <c r="XO91" s="4"/>
      <c r="XP91" s="4"/>
      <c r="XQ91" s="4"/>
      <c r="XR91" s="4"/>
      <c r="XS91" s="4"/>
      <c r="XT91" s="4"/>
      <c r="XU91" s="4"/>
      <c r="XV91" s="4"/>
      <c r="XW91" s="4"/>
      <c r="XX91" s="4"/>
      <c r="XY91" s="4"/>
      <c r="XZ91" s="4"/>
      <c r="YA91" s="4"/>
      <c r="YB91" s="4"/>
      <c r="YC91" s="4"/>
      <c r="YD91" s="4"/>
      <c r="YE91" s="4"/>
      <c r="YF91" s="4"/>
      <c r="YG91" s="4"/>
      <c r="YH91" s="4"/>
      <c r="YI91" s="4"/>
      <c r="YJ91" s="4"/>
      <c r="YK91" s="4"/>
      <c r="YL91" s="4"/>
      <c r="YM91" s="4"/>
      <c r="YN91" s="4"/>
      <c r="YO91" s="4"/>
      <c r="YP91" s="4"/>
      <c r="YQ91" s="4"/>
      <c r="YR91" s="4"/>
      <c r="YS91" s="4"/>
      <c r="YT91" s="4"/>
      <c r="YU91" s="4"/>
      <c r="YV91" s="4"/>
      <c r="YW91" s="4"/>
      <c r="YX91" s="4"/>
      <c r="YY91" s="4"/>
      <c r="YZ91" s="4"/>
      <c r="ZA91" s="4"/>
      <c r="ZB91" s="4"/>
      <c r="ZC91" s="4"/>
      <c r="ZD91" s="4"/>
      <c r="ZE91" s="4"/>
      <c r="ZF91" s="4"/>
      <c r="ZG91" s="4"/>
      <c r="ZH91" s="4"/>
      <c r="ZI91" s="4"/>
      <c r="ZJ91" s="4"/>
      <c r="ZK91" s="4"/>
      <c r="ZL91" s="4"/>
      <c r="ZM91" s="4"/>
      <c r="ZN91" s="4"/>
      <c r="ZO91" s="4"/>
      <c r="ZP91" s="4"/>
      <c r="ZQ91" s="4"/>
      <c r="ZR91" s="4"/>
      <c r="ZS91" s="4"/>
      <c r="ZT91" s="4"/>
      <c r="ZU91" s="4"/>
      <c r="ZV91" s="4"/>
      <c r="ZW91" s="4"/>
      <c r="ZX91" s="4"/>
      <c r="ZY91" s="4"/>
      <c r="ZZ91" s="4"/>
      <c r="AAA91" s="4"/>
      <c r="AAB91" s="4"/>
      <c r="AAC91" s="4"/>
      <c r="AAD91" s="4"/>
      <c r="AAE91" s="4"/>
      <c r="AAF91" s="4"/>
      <c r="AAG91" s="4"/>
      <c r="AAH91" s="4"/>
      <c r="AAI91" s="4"/>
      <c r="AAJ91" s="4"/>
      <c r="AAK91" s="4"/>
      <c r="AAL91" s="4"/>
      <c r="AAM91" s="4"/>
      <c r="AAN91" s="4"/>
      <c r="AAO91" s="4"/>
      <c r="AAP91" s="4"/>
      <c r="AAQ91" s="4"/>
      <c r="AAR91" s="4"/>
      <c r="AAS91" s="4"/>
      <c r="AAT91" s="4"/>
      <c r="AAU91" s="4"/>
      <c r="AAV91" s="4"/>
      <c r="AAW91" s="4"/>
      <c r="AAX91" s="4"/>
      <c r="AAY91" s="4"/>
      <c r="AAZ91" s="4"/>
      <c r="ABA91" s="4"/>
      <c r="ABB91" s="4"/>
      <c r="ABC91" s="4"/>
      <c r="ABD91" s="4"/>
      <c r="ABE91" s="4"/>
      <c r="ABF91" s="4"/>
      <c r="ABG91" s="4"/>
      <c r="ABH91" s="4"/>
      <c r="ABI91" s="4"/>
      <c r="ABJ91" s="4"/>
      <c r="ABK91" s="4"/>
      <c r="ABL91" s="4"/>
      <c r="ABM91" s="4"/>
      <c r="ABN91" s="4"/>
      <c r="ABO91" s="4"/>
      <c r="ABP91" s="4"/>
      <c r="ABQ91" s="4"/>
      <c r="ABR91" s="4"/>
      <c r="ABS91" s="4"/>
      <c r="ABT91" s="4"/>
      <c r="ABU91" s="4"/>
      <c r="ABV91" s="4"/>
      <c r="ABW91" s="4"/>
      <c r="ABX91" s="4"/>
      <c r="ABY91" s="4"/>
      <c r="ABZ91" s="4"/>
      <c r="ACA91" s="4"/>
      <c r="ACB91" s="4"/>
      <c r="ACC91" s="4"/>
      <c r="ACD91" s="4"/>
      <c r="ACE91" s="4"/>
      <c r="ACF91" s="4"/>
      <c r="ACG91" s="4"/>
      <c r="ACH91" s="4"/>
      <c r="ACI91" s="4"/>
      <c r="ACJ91" s="4"/>
      <c r="ACK91" s="4"/>
      <c r="ACL91" s="4"/>
      <c r="ACM91" s="4"/>
      <c r="ACN91" s="4"/>
      <c r="ACO91" s="4"/>
      <c r="ACP91" s="4"/>
      <c r="ACQ91" s="4"/>
      <c r="ACR91" s="4"/>
      <c r="ACS91" s="4"/>
      <c r="ACT91" s="4"/>
      <c r="ACU91" s="4"/>
      <c r="ACV91" s="4"/>
      <c r="ACW91" s="4"/>
      <c r="ACX91" s="4"/>
      <c r="ACY91" s="4"/>
      <c r="ACZ91" s="4"/>
      <c r="ADA91" s="4"/>
      <c r="ADB91" s="4"/>
      <c r="ADC91" s="4"/>
      <c r="ADD91" s="4"/>
      <c r="ADE91" s="4"/>
      <c r="ADF91" s="4"/>
      <c r="ADG91" s="4"/>
      <c r="ADH91" s="4"/>
      <c r="ADI91" s="4"/>
      <c r="ADJ91" s="4"/>
      <c r="ADK91" s="4"/>
      <c r="ADL91" s="4"/>
      <c r="ADM91" s="4"/>
      <c r="ADN91" s="4"/>
      <c r="ADO91" s="4"/>
      <c r="ADP91" s="4"/>
      <c r="ADQ91" s="4"/>
      <c r="ADR91" s="4"/>
      <c r="ADS91" s="4"/>
      <c r="ADT91" s="4"/>
      <c r="ADU91" s="4"/>
      <c r="ADV91" s="4"/>
      <c r="ADW91" s="4"/>
      <c r="ADX91" s="4"/>
      <c r="ADY91" s="4"/>
      <c r="ADZ91" s="4"/>
      <c r="AEA91" s="4"/>
      <c r="AEB91" s="4"/>
      <c r="AEC91" s="4"/>
      <c r="AED91" s="4"/>
      <c r="AEE91" s="4"/>
      <c r="AEF91" s="4"/>
      <c r="AEG91" s="4"/>
      <c r="AEH91" s="4"/>
      <c r="AEI91" s="4"/>
      <c r="AEJ91" s="4"/>
      <c r="AEK91" s="4"/>
      <c r="AEL91" s="4"/>
      <c r="AEM91" s="4"/>
      <c r="AEN91" s="4"/>
      <c r="AEO91" s="4"/>
      <c r="AEP91" s="4"/>
      <c r="AEQ91" s="4"/>
      <c r="AER91" s="4"/>
      <c r="AES91" s="4"/>
      <c r="AET91" s="4"/>
      <c r="AEU91" s="4"/>
      <c r="AEV91" s="4"/>
      <c r="AEW91" s="4"/>
      <c r="AEX91" s="4"/>
      <c r="AEY91" s="4"/>
      <c r="AEZ91" s="4"/>
      <c r="AFA91" s="4"/>
      <c r="AFB91" s="4"/>
      <c r="AFC91" s="4"/>
      <c r="AFD91" s="4"/>
      <c r="AFE91" s="4"/>
      <c r="AFF91" s="4"/>
      <c r="AFG91" s="4"/>
      <c r="AFH91" s="4"/>
      <c r="AFI91" s="4"/>
      <c r="AFJ91" s="4"/>
      <c r="AFK91" s="4"/>
      <c r="AFL91" s="4"/>
      <c r="AFM91" s="4"/>
      <c r="AFN91" s="4"/>
      <c r="AFO91" s="4"/>
      <c r="AFP91" s="4"/>
      <c r="AFQ91" s="4"/>
      <c r="AFR91" s="4"/>
      <c r="AFS91" s="4"/>
      <c r="AFT91" s="4"/>
      <c r="AFU91" s="4"/>
      <c r="AFV91" s="4"/>
      <c r="AFW91" s="4"/>
      <c r="AFX91" s="4"/>
      <c r="AFY91" s="4"/>
      <c r="AFZ91" s="4"/>
      <c r="AGA91" s="4"/>
      <c r="AGB91" s="4"/>
      <c r="AGC91" s="4"/>
      <c r="AGD91" s="4"/>
      <c r="AGE91" s="4"/>
      <c r="AGF91" s="4"/>
      <c r="AGG91" s="4"/>
      <c r="AGH91" s="4"/>
      <c r="AGI91" s="4"/>
      <c r="AGJ91" s="4"/>
      <c r="AGK91" s="4"/>
      <c r="AGL91" s="4"/>
      <c r="AGM91" s="4"/>
      <c r="AGN91" s="4"/>
      <c r="AGO91" s="4"/>
      <c r="AGP91" s="4"/>
      <c r="AGQ91" s="4"/>
      <c r="AGR91" s="4"/>
      <c r="AGS91" s="4"/>
      <c r="AGT91" s="4"/>
      <c r="AGU91" s="4"/>
      <c r="AGV91" s="4"/>
      <c r="AGW91" s="4"/>
      <c r="AGX91" s="4"/>
      <c r="AGY91" s="4"/>
      <c r="AGZ91" s="4"/>
      <c r="AHA91" s="4"/>
      <c r="AHB91" s="4"/>
      <c r="AHC91" s="4"/>
      <c r="AHD91" s="4"/>
      <c r="AHE91" s="4"/>
      <c r="AHF91" s="4"/>
      <c r="AHG91" s="4"/>
      <c r="AHH91" s="4"/>
      <c r="AHI91" s="4"/>
      <c r="AHJ91" s="4"/>
      <c r="AHK91" s="4"/>
      <c r="AHL91" s="4"/>
      <c r="AHM91" s="4"/>
      <c r="AHN91" s="4"/>
      <c r="AHO91" s="4"/>
      <c r="AHP91" s="4"/>
      <c r="AHQ91" s="4"/>
      <c r="AHR91" s="4"/>
      <c r="AHS91" s="4"/>
      <c r="AHT91" s="4"/>
      <c r="AHU91" s="4"/>
      <c r="AHV91" s="4"/>
      <c r="AHW91" s="4"/>
      <c r="AHX91" s="4"/>
      <c r="AHY91" s="4"/>
      <c r="AHZ91" s="4"/>
      <c r="AIA91" s="4"/>
      <c r="AIB91" s="4"/>
      <c r="AIC91" s="4"/>
      <c r="AID91" s="4"/>
      <c r="AIE91" s="4"/>
      <c r="AIF91" s="4"/>
      <c r="AIG91" s="4"/>
      <c r="AIH91" s="4"/>
      <c r="AII91" s="4"/>
      <c r="AIJ91" s="4"/>
      <c r="AIK91" s="4"/>
      <c r="AIL91" s="4"/>
      <c r="AIM91" s="4"/>
      <c r="AIN91" s="4"/>
      <c r="AIO91" s="4"/>
      <c r="AIP91" s="4"/>
      <c r="AIQ91" s="4"/>
      <c r="AIR91" s="4"/>
      <c r="AIS91" s="4"/>
      <c r="AIT91" s="4"/>
      <c r="AIU91" s="4"/>
      <c r="AIV91" s="4"/>
      <c r="AIW91" s="4"/>
      <c r="AIX91" s="4"/>
      <c r="AIY91" s="4"/>
      <c r="AIZ91" s="4"/>
      <c r="AJA91" s="4"/>
      <c r="AJB91" s="4"/>
      <c r="AJC91" s="4"/>
      <c r="AJD91" s="4"/>
      <c r="AJE91" s="4"/>
      <c r="AJF91" s="4"/>
      <c r="AJG91" s="4"/>
      <c r="AJH91" s="4"/>
      <c r="AJI91" s="4"/>
      <c r="AJJ91" s="4"/>
      <c r="AJK91" s="4"/>
      <c r="AJL91" s="4"/>
      <c r="AJM91" s="4"/>
      <c r="AJN91" s="4"/>
      <c r="AJO91" s="4"/>
      <c r="AJP91" s="4"/>
      <c r="AJQ91" s="4"/>
      <c r="AJR91" s="4"/>
      <c r="AJS91" s="4"/>
      <c r="AJT91" s="4"/>
      <c r="AJU91" s="4"/>
      <c r="AJV91" s="4"/>
      <c r="AJW91" s="4"/>
      <c r="AJX91" s="4"/>
      <c r="AJY91" s="4"/>
      <c r="AJZ91" s="4"/>
      <c r="AKA91" s="4"/>
      <c r="AKB91" s="4"/>
      <c r="AKC91" s="4"/>
      <c r="AKD91" s="4"/>
      <c r="AKE91" s="4"/>
      <c r="AKF91" s="4"/>
      <c r="AKG91" s="4"/>
      <c r="AKH91" s="4"/>
      <c r="AKI91" s="4"/>
      <c r="AKJ91" s="4"/>
      <c r="AKK91" s="4"/>
      <c r="AKL91" s="4"/>
      <c r="AKM91" s="4"/>
      <c r="AKN91" s="4"/>
      <c r="AKO91" s="4"/>
      <c r="AKP91" s="4"/>
      <c r="AKQ91" s="4"/>
      <c r="AKR91" s="4"/>
      <c r="AKS91" s="4"/>
      <c r="AKT91" s="4"/>
      <c r="AKU91" s="4"/>
      <c r="AKV91" s="4"/>
      <c r="AKW91" s="4"/>
      <c r="AKX91" s="4"/>
      <c r="AKY91" s="4"/>
      <c r="AKZ91" s="4"/>
      <c r="ALA91" s="4"/>
      <c r="ALB91" s="4"/>
      <c r="ALC91" s="4"/>
      <c r="ALD91" s="4"/>
      <c r="ALE91" s="4"/>
      <c r="ALF91" s="4"/>
      <c r="ALG91" s="4"/>
      <c r="ALH91" s="4"/>
      <c r="ALI91" s="4"/>
      <c r="ALJ91" s="4"/>
      <c r="ALK91" s="4"/>
      <c r="ALL91" s="4"/>
      <c r="ALM91" s="4"/>
      <c r="ALN91" s="4"/>
      <c r="ALO91" s="4"/>
      <c r="ALP91" s="4"/>
      <c r="ALQ91" s="4"/>
      <c r="ALR91" s="4"/>
      <c r="ALS91" s="4"/>
      <c r="ALT91" s="4"/>
      <c r="ALU91" s="4"/>
      <c r="ALV91" s="4"/>
      <c r="ALW91" s="4"/>
      <c r="ALX91" s="4"/>
      <c r="ALY91" s="4"/>
      <c r="ALZ91" s="4"/>
      <c r="AMA91" s="4"/>
      <c r="AMB91" s="4"/>
      <c r="AMC91" s="4"/>
      <c r="AMD91" s="4"/>
      <c r="AME91" s="4"/>
      <c r="AMF91" s="4"/>
      <c r="AMG91" s="4"/>
      <c r="AMH91" s="4"/>
      <c r="AMI91" s="4"/>
      <c r="AMJ91" s="4"/>
      <c r="AMK91" s="4"/>
      <c r="AML91" s="4"/>
      <c r="AMM91" s="4"/>
      <c r="AMN91" s="4"/>
      <c r="AMO91" s="4"/>
      <c r="AMP91" s="4"/>
      <c r="AMQ91" s="4"/>
      <c r="AMR91" s="4"/>
      <c r="AMS91" s="4"/>
      <c r="AMT91" s="4"/>
      <c r="AMU91" s="4"/>
      <c r="AMV91" s="4"/>
      <c r="AMW91" s="4"/>
      <c r="AMX91" s="4"/>
      <c r="AMY91" s="4"/>
      <c r="AMZ91" s="4"/>
      <c r="ANA91" s="4"/>
      <c r="ANB91" s="4"/>
      <c r="ANC91" s="4"/>
      <c r="AND91" s="4"/>
      <c r="ANE91" s="4"/>
      <c r="ANF91" s="4"/>
      <c r="ANG91" s="4"/>
      <c r="ANH91" s="4"/>
      <c r="ANI91" s="4"/>
      <c r="ANJ91" s="4"/>
      <c r="ANK91" s="4"/>
      <c r="ANL91" s="4"/>
      <c r="ANM91" s="4"/>
      <c r="ANN91" s="4"/>
      <c r="ANO91" s="4"/>
      <c r="ANP91" s="4"/>
      <c r="ANQ91" s="4"/>
      <c r="ANR91" s="4"/>
      <c r="ANS91" s="4"/>
      <c r="ANT91" s="4"/>
      <c r="ANU91" s="4"/>
      <c r="ANV91" s="4"/>
      <c r="ANW91" s="4"/>
      <c r="ANX91" s="4"/>
      <c r="ANY91" s="4"/>
      <c r="ANZ91" s="4"/>
      <c r="AOA91" s="4"/>
      <c r="AOB91" s="4"/>
      <c r="AOC91" s="4"/>
      <c r="AOD91" s="4"/>
      <c r="AOE91" s="4"/>
      <c r="AOF91" s="4"/>
      <c r="AOG91" s="4"/>
      <c r="AOH91" s="4"/>
      <c r="AOI91" s="4"/>
      <c r="AOJ91" s="4"/>
      <c r="AOK91" s="4"/>
      <c r="AOL91" s="4"/>
      <c r="AOM91" s="4"/>
      <c r="AON91" s="4"/>
      <c r="AOO91" s="4"/>
      <c r="AOP91" s="4"/>
      <c r="AOQ91" s="4"/>
      <c r="AOR91" s="4"/>
      <c r="AOS91" s="4"/>
      <c r="AOT91" s="4"/>
      <c r="AOU91" s="4"/>
      <c r="AOV91" s="4"/>
      <c r="AOW91" s="4"/>
      <c r="AOX91" s="4"/>
      <c r="AOY91" s="4"/>
      <c r="AOZ91" s="4"/>
      <c r="APA91" s="4"/>
      <c r="APB91" s="4"/>
      <c r="APC91" s="4"/>
      <c r="APD91" s="4"/>
      <c r="APE91" s="4"/>
      <c r="APF91" s="4"/>
      <c r="APG91" s="4"/>
      <c r="APH91" s="4"/>
      <c r="API91" s="4"/>
      <c r="APJ91" s="4"/>
      <c r="APK91" s="4"/>
      <c r="APL91" s="4"/>
      <c r="APM91" s="4"/>
      <c r="APN91" s="4"/>
      <c r="APO91" s="4"/>
      <c r="APP91" s="4"/>
      <c r="APQ91" s="4"/>
      <c r="APR91" s="4"/>
      <c r="APS91" s="4"/>
      <c r="APT91" s="4"/>
      <c r="APU91" s="4"/>
      <c r="APV91" s="4"/>
      <c r="APW91" s="4"/>
      <c r="APX91" s="4"/>
      <c r="APY91" s="4"/>
      <c r="APZ91" s="4"/>
      <c r="AQA91" s="4"/>
      <c r="AQB91" s="4"/>
      <c r="AQC91" s="4"/>
      <c r="AQD91" s="4"/>
      <c r="AQE91" s="4"/>
      <c r="AQF91" s="4"/>
      <c r="AQG91" s="4"/>
      <c r="AQH91" s="4"/>
      <c r="AQI91" s="4"/>
      <c r="AQJ91" s="4"/>
      <c r="AQK91" s="4"/>
      <c r="AQL91" s="4"/>
      <c r="AQM91" s="4"/>
      <c r="AQN91" s="4"/>
      <c r="AQO91" s="4"/>
      <c r="AQP91" s="4"/>
      <c r="AQQ91" s="4"/>
      <c r="AQR91" s="4"/>
      <c r="AQS91" s="4"/>
      <c r="AQT91" s="4"/>
      <c r="AQU91" s="4"/>
      <c r="AQV91" s="4"/>
      <c r="AQW91" s="4"/>
      <c r="AQX91" s="4"/>
      <c r="AQY91" s="4"/>
      <c r="AQZ91" s="4"/>
      <c r="ARA91" s="4"/>
      <c r="ARB91" s="4"/>
      <c r="ARC91" s="4"/>
      <c r="ARD91" s="4"/>
      <c r="ARE91" s="4"/>
      <c r="ARF91" s="4"/>
      <c r="ARG91" s="4"/>
      <c r="ARH91" s="4"/>
      <c r="ARI91" s="4"/>
      <c r="ARJ91" s="4"/>
      <c r="ARK91" s="4"/>
      <c r="ARL91" s="4"/>
      <c r="ARM91" s="4"/>
      <c r="ARN91" s="4"/>
      <c r="ARO91" s="4"/>
      <c r="ARP91" s="4"/>
      <c r="ARQ91" s="4"/>
      <c r="ARR91" s="4"/>
      <c r="ARS91" s="4"/>
      <c r="ART91" s="4"/>
      <c r="ARU91" s="4"/>
      <c r="ARV91" s="4"/>
      <c r="ARW91" s="4"/>
      <c r="ARX91" s="4"/>
      <c r="ARY91" s="4"/>
      <c r="ARZ91" s="4"/>
      <c r="ASA91" s="4"/>
      <c r="ASB91" s="4"/>
      <c r="ASC91" s="4"/>
      <c r="ASD91" s="4"/>
      <c r="ASE91" s="4"/>
      <c r="ASF91" s="4"/>
      <c r="ASG91" s="4"/>
      <c r="ASH91" s="4"/>
      <c r="ASI91" s="4"/>
      <c r="ASJ91" s="4"/>
      <c r="ASK91" s="4"/>
      <c r="ASL91" s="4"/>
      <c r="ASM91" s="4"/>
      <c r="ASN91" s="4"/>
      <c r="ASO91" s="4"/>
      <c r="ASP91" s="4"/>
      <c r="ASQ91" s="4"/>
      <c r="ASR91" s="4"/>
      <c r="ASS91" s="4"/>
      <c r="AST91" s="4"/>
      <c r="ASU91" s="4"/>
      <c r="ASV91" s="4"/>
      <c r="ASW91" s="4"/>
      <c r="ASX91" s="4"/>
      <c r="ASY91" s="4"/>
      <c r="ASZ91" s="4"/>
      <c r="ATA91" s="4"/>
      <c r="ATB91" s="4"/>
      <c r="ATC91" s="4"/>
      <c r="ATD91" s="4"/>
      <c r="ATE91" s="4"/>
      <c r="ATF91" s="4"/>
      <c r="ATG91" s="4"/>
      <c r="ATH91" s="4"/>
      <c r="ATI91" s="4"/>
      <c r="ATJ91" s="4"/>
      <c r="ATK91" s="4"/>
      <c r="ATL91" s="4"/>
      <c r="ATM91" s="4"/>
      <c r="ATN91" s="4"/>
      <c r="ATO91" s="4"/>
      <c r="ATP91" s="4"/>
      <c r="ATQ91" s="4"/>
      <c r="ATR91" s="4"/>
      <c r="ATS91" s="4"/>
      <c r="ATT91" s="4"/>
      <c r="ATU91" s="4"/>
      <c r="ATV91" s="4"/>
      <c r="ATW91" s="4"/>
      <c r="ATX91" s="4"/>
      <c r="ATY91" s="4"/>
      <c r="ATZ91" s="4"/>
      <c r="AUA91" s="4"/>
      <c r="AUB91" s="4"/>
      <c r="AUC91" s="4"/>
      <c r="AUD91" s="4"/>
      <c r="AUE91" s="4"/>
      <c r="AUF91" s="4"/>
      <c r="AUG91" s="4"/>
      <c r="AUH91" s="4"/>
      <c r="AUI91" s="4"/>
      <c r="AUJ91" s="4"/>
      <c r="AUK91" s="4"/>
      <c r="AUL91" s="4"/>
      <c r="AUM91" s="4"/>
      <c r="AUN91" s="4"/>
      <c r="AUO91" s="4"/>
      <c r="AUP91" s="4"/>
      <c r="AUQ91" s="4"/>
      <c r="AUR91" s="4"/>
      <c r="AUS91" s="4"/>
      <c r="AUT91" s="4"/>
      <c r="AUU91" s="4"/>
      <c r="AUV91" s="4"/>
      <c r="AUW91" s="4"/>
      <c r="AUX91" s="4"/>
      <c r="AUY91" s="4"/>
      <c r="AUZ91" s="4"/>
      <c r="AVA91" s="4"/>
      <c r="AVB91" s="4"/>
      <c r="AVC91" s="4"/>
      <c r="AVD91" s="4"/>
      <c r="AVE91" s="4"/>
      <c r="AVF91" s="4"/>
      <c r="AVG91" s="4"/>
      <c r="AVH91" s="4"/>
      <c r="AVI91" s="4"/>
      <c r="AVJ91" s="4"/>
      <c r="AVK91" s="4"/>
      <c r="AVL91" s="4"/>
      <c r="AVM91" s="4"/>
      <c r="AVN91" s="4"/>
      <c r="AVO91" s="4"/>
      <c r="AVP91" s="4"/>
      <c r="AVQ91" s="4"/>
      <c r="AVR91" s="4"/>
      <c r="AVS91" s="4"/>
      <c r="AVT91" s="4"/>
      <c r="AVU91" s="4"/>
      <c r="AVV91" s="4"/>
      <c r="AVW91" s="4"/>
      <c r="AVX91" s="4"/>
      <c r="AVY91" s="4"/>
      <c r="AVZ91" s="4"/>
      <c r="AWA91" s="4"/>
      <c r="AWB91" s="4"/>
      <c r="AWC91" s="4"/>
      <c r="AWD91" s="4"/>
      <c r="AWE91" s="4"/>
      <c r="AWF91" s="4"/>
      <c r="AWG91" s="4"/>
      <c r="AWH91" s="4"/>
      <c r="AWI91" s="4"/>
      <c r="AWJ91" s="4"/>
      <c r="AWK91" s="4"/>
      <c r="AWL91" s="4"/>
      <c r="AWM91" s="4"/>
      <c r="AWN91" s="4"/>
      <c r="AWO91" s="4"/>
      <c r="AWP91" s="4"/>
      <c r="AWQ91" s="4"/>
      <c r="AWR91" s="4"/>
      <c r="AWS91" s="4"/>
      <c r="AWT91" s="4"/>
      <c r="AWU91" s="4"/>
      <c r="AWV91" s="4"/>
      <c r="AWW91" s="4"/>
      <c r="AWX91" s="4"/>
      <c r="AWY91" s="4"/>
      <c r="AWZ91" s="4"/>
      <c r="AXA91" s="4"/>
      <c r="AXB91" s="4"/>
      <c r="AXC91" s="4"/>
      <c r="AXD91" s="4"/>
      <c r="AXE91" s="4"/>
      <c r="AXF91" s="4"/>
      <c r="AXG91" s="4"/>
      <c r="AXH91" s="4"/>
      <c r="AXI91" s="4"/>
      <c r="AXJ91" s="4"/>
      <c r="AXK91" s="4"/>
      <c r="AXL91" s="4"/>
      <c r="AXM91" s="4"/>
      <c r="AXN91" s="4"/>
      <c r="AXO91" s="4"/>
      <c r="AXP91" s="4"/>
      <c r="AXQ91" s="4"/>
      <c r="AXR91" s="4"/>
      <c r="AXS91" s="4"/>
      <c r="AXT91" s="4"/>
      <c r="AXU91" s="4"/>
      <c r="AXV91" s="4"/>
      <c r="AXW91" s="4"/>
      <c r="AXX91" s="4"/>
      <c r="AXY91" s="4"/>
      <c r="AXZ91" s="4"/>
      <c r="AYA91" s="4"/>
      <c r="AYB91" s="4"/>
      <c r="AYC91" s="4"/>
      <c r="AYD91" s="4"/>
      <c r="AYE91" s="4"/>
      <c r="AYF91" s="4"/>
      <c r="AYG91" s="4"/>
      <c r="AYH91" s="4"/>
      <c r="AYI91" s="4"/>
      <c r="AYJ91" s="4"/>
      <c r="AYK91" s="4"/>
      <c r="AYL91" s="4"/>
      <c r="AYM91" s="4"/>
      <c r="AYN91" s="4"/>
      <c r="AYO91" s="4"/>
      <c r="AYP91" s="4"/>
      <c r="AYQ91" s="4"/>
      <c r="AYR91" s="4"/>
      <c r="AYS91" s="4"/>
      <c r="AYT91" s="4"/>
      <c r="AYU91" s="4"/>
      <c r="AYV91" s="4"/>
      <c r="AYW91" s="4"/>
      <c r="AYX91" s="4"/>
      <c r="AYY91" s="4"/>
      <c r="AYZ91" s="4"/>
      <c r="AZA91" s="4"/>
      <c r="AZB91" s="4"/>
      <c r="AZC91" s="4"/>
      <c r="AZD91" s="4"/>
      <c r="AZE91" s="4"/>
      <c r="AZF91" s="4"/>
      <c r="AZG91" s="4"/>
      <c r="AZH91" s="4"/>
      <c r="AZI91" s="4"/>
      <c r="AZJ91" s="4"/>
      <c r="AZK91" s="4"/>
      <c r="AZL91" s="4"/>
      <c r="AZM91" s="4"/>
      <c r="AZN91" s="4"/>
      <c r="AZO91" s="4"/>
      <c r="AZP91" s="4"/>
      <c r="AZQ91" s="4"/>
      <c r="AZR91" s="4"/>
      <c r="AZS91" s="4"/>
      <c r="AZT91" s="4"/>
      <c r="AZU91" s="4"/>
      <c r="AZV91" s="4"/>
      <c r="AZW91" s="4"/>
      <c r="AZX91" s="4"/>
      <c r="AZY91" s="4"/>
      <c r="AZZ91" s="4"/>
      <c r="BAA91" s="4"/>
      <c r="BAB91" s="4"/>
      <c r="BAC91" s="4"/>
      <c r="BAD91" s="4"/>
      <c r="BAE91" s="4"/>
      <c r="BAF91" s="4"/>
      <c r="BAG91" s="4"/>
      <c r="BAH91" s="4"/>
      <c r="BAI91" s="4"/>
      <c r="BAJ91" s="4"/>
      <c r="BAK91" s="4"/>
      <c r="BAL91" s="4"/>
      <c r="BAM91" s="4"/>
      <c r="BAN91" s="4"/>
      <c r="BAO91" s="4"/>
      <c r="BAP91" s="4"/>
      <c r="BAQ91" s="4"/>
      <c r="BAR91" s="4"/>
      <c r="BAS91" s="4"/>
      <c r="BAT91" s="4"/>
      <c r="BAU91" s="4"/>
      <c r="BAV91" s="4"/>
      <c r="BAW91" s="4"/>
      <c r="BAX91" s="4"/>
      <c r="BAY91" s="4"/>
      <c r="BAZ91" s="4"/>
      <c r="BBA91" s="4"/>
      <c r="BBB91" s="4"/>
      <c r="BBC91" s="4"/>
      <c r="BBD91" s="4"/>
      <c r="BBE91" s="4"/>
      <c r="BBF91" s="4"/>
      <c r="BBG91" s="4"/>
      <c r="BBH91" s="4"/>
      <c r="BBI91" s="4"/>
      <c r="BBJ91" s="4"/>
      <c r="BBK91" s="4"/>
      <c r="BBL91" s="4"/>
      <c r="BBM91" s="4"/>
      <c r="BBN91" s="4"/>
      <c r="BBO91" s="4"/>
      <c r="BBP91" s="4"/>
      <c r="BBQ91" s="4"/>
      <c r="BBR91" s="4"/>
      <c r="BBS91" s="4"/>
      <c r="BBT91" s="4"/>
      <c r="BBU91" s="4"/>
      <c r="BBV91" s="4"/>
      <c r="BBW91" s="4"/>
      <c r="BBX91" s="4"/>
      <c r="BBY91" s="4"/>
      <c r="BBZ91" s="4"/>
      <c r="BCA91" s="4"/>
      <c r="BCB91" s="4"/>
      <c r="BCC91" s="4"/>
      <c r="BCD91" s="4"/>
      <c r="BCE91" s="4"/>
      <c r="BCF91" s="4"/>
      <c r="BCG91" s="4"/>
      <c r="BCH91" s="4"/>
      <c r="BCI91" s="4"/>
      <c r="BCJ91" s="4"/>
      <c r="BCK91" s="4"/>
      <c r="BCL91" s="4"/>
      <c r="BCM91" s="4"/>
      <c r="BCN91" s="4"/>
      <c r="BCO91" s="4"/>
      <c r="BCP91" s="4"/>
      <c r="BCQ91" s="4"/>
      <c r="BCR91" s="4"/>
      <c r="BCS91" s="4"/>
      <c r="BCT91" s="4"/>
      <c r="BCU91" s="4"/>
      <c r="BCV91" s="4"/>
      <c r="BCW91" s="4"/>
      <c r="BCX91" s="4"/>
      <c r="BCY91" s="4"/>
      <c r="BCZ91" s="4"/>
      <c r="BDA91" s="4"/>
      <c r="BDB91" s="4"/>
      <c r="BDC91" s="4"/>
      <c r="BDD91" s="4"/>
      <c r="BDE91" s="4"/>
      <c r="BDF91" s="4"/>
      <c r="BDG91" s="4"/>
      <c r="BDH91" s="4"/>
      <c r="BDI91" s="4"/>
      <c r="BDJ91" s="4"/>
      <c r="BDK91" s="4"/>
      <c r="BDL91" s="4"/>
      <c r="BDM91" s="4"/>
      <c r="BDN91" s="4"/>
      <c r="BDO91" s="4"/>
      <c r="BDP91" s="4"/>
      <c r="BDQ91" s="4"/>
      <c r="BDR91" s="4"/>
      <c r="BDS91" s="4"/>
      <c r="BDT91" s="4"/>
      <c r="BDU91" s="4"/>
      <c r="BDV91" s="4"/>
      <c r="BDW91" s="4"/>
      <c r="BDX91" s="4"/>
      <c r="BDY91" s="4"/>
      <c r="BDZ91" s="4"/>
      <c r="BEA91" s="4"/>
      <c r="BEB91" s="4"/>
      <c r="BEC91" s="4"/>
      <c r="BED91" s="4"/>
      <c r="BEE91" s="4"/>
      <c r="BEF91" s="4"/>
      <c r="BEG91" s="4"/>
      <c r="BEH91" s="4"/>
      <c r="BEI91" s="4"/>
      <c r="BEJ91" s="4"/>
      <c r="BEK91" s="4"/>
      <c r="BEL91" s="4"/>
      <c r="BEM91" s="4"/>
      <c r="BEN91" s="4"/>
      <c r="BEO91" s="4"/>
      <c r="BEP91" s="4"/>
      <c r="BEQ91" s="4"/>
      <c r="BER91" s="4"/>
      <c r="BES91" s="4"/>
      <c r="BET91" s="4"/>
      <c r="BEU91" s="4"/>
      <c r="BEV91" s="4"/>
      <c r="BEW91" s="4"/>
      <c r="BEX91" s="4"/>
      <c r="BEY91" s="4"/>
      <c r="BEZ91" s="4"/>
      <c r="BFA91" s="4"/>
      <c r="BFB91" s="4"/>
      <c r="BFC91" s="4"/>
      <c r="BFD91" s="4"/>
      <c r="BFE91" s="4"/>
      <c r="BFF91" s="4"/>
      <c r="BFG91" s="4"/>
      <c r="BFH91" s="4"/>
      <c r="BFI91" s="4"/>
      <c r="BFJ91" s="4"/>
      <c r="BFK91" s="4"/>
      <c r="BFL91" s="4"/>
      <c r="BFM91" s="4"/>
      <c r="BFN91" s="4"/>
      <c r="BFO91" s="4"/>
      <c r="BFP91" s="4"/>
      <c r="BFQ91" s="4"/>
      <c r="BFR91" s="4"/>
      <c r="BFS91" s="4"/>
      <c r="BFT91" s="4"/>
      <c r="BFU91" s="4"/>
      <c r="BFV91" s="4"/>
      <c r="BFW91" s="4"/>
      <c r="BFX91" s="4"/>
      <c r="BFY91" s="4"/>
      <c r="BFZ91" s="4"/>
      <c r="BGA91" s="4"/>
      <c r="BGB91" s="4"/>
      <c r="BGC91" s="4"/>
      <c r="BGD91" s="4"/>
      <c r="BGE91" s="4"/>
      <c r="BGF91" s="4"/>
      <c r="BGG91" s="4"/>
      <c r="BGH91" s="4"/>
      <c r="BGI91" s="4"/>
      <c r="BGJ91" s="4"/>
      <c r="BGK91" s="4"/>
      <c r="BGL91" s="4"/>
      <c r="BGM91" s="4"/>
      <c r="BGN91" s="4"/>
      <c r="BGO91" s="4"/>
      <c r="BGP91" s="4"/>
      <c r="BGQ91" s="4"/>
      <c r="BGR91" s="4"/>
      <c r="BGS91" s="4"/>
      <c r="BGT91" s="4"/>
      <c r="BGU91" s="4"/>
      <c r="BGV91" s="4"/>
      <c r="BGW91" s="4"/>
      <c r="BGX91" s="4"/>
      <c r="BGY91" s="4"/>
      <c r="BGZ91" s="4"/>
      <c r="BHA91" s="4"/>
      <c r="BHB91" s="4"/>
      <c r="BHC91" s="4"/>
      <c r="BHD91" s="4"/>
      <c r="BHE91" s="4"/>
      <c r="BHF91" s="4"/>
      <c r="BHG91" s="4"/>
      <c r="BHH91" s="4"/>
      <c r="BHI91" s="4"/>
      <c r="BHJ91" s="4"/>
      <c r="BHK91" s="4"/>
      <c r="BHL91" s="4"/>
      <c r="BHM91" s="4"/>
      <c r="BHN91" s="4"/>
      <c r="BHO91" s="4"/>
      <c r="BHP91" s="4"/>
      <c r="BHQ91" s="4"/>
      <c r="BHR91" s="4"/>
      <c r="BHS91" s="4"/>
      <c r="BHT91" s="4"/>
      <c r="BHU91" s="4"/>
      <c r="BHV91" s="4"/>
      <c r="BHW91" s="4"/>
      <c r="BHX91" s="4"/>
      <c r="BHY91" s="4"/>
      <c r="BHZ91" s="4"/>
      <c r="BIA91" s="4"/>
      <c r="BIB91" s="4"/>
      <c r="BIC91" s="4"/>
      <c r="BID91" s="4"/>
      <c r="BIE91" s="4"/>
      <c r="BIF91" s="4"/>
      <c r="BIG91" s="4"/>
      <c r="BIH91" s="4"/>
      <c r="BII91" s="4"/>
      <c r="BIJ91" s="4"/>
      <c r="BIK91" s="4"/>
      <c r="BIL91" s="4"/>
      <c r="BIM91" s="4"/>
      <c r="BIN91" s="4"/>
      <c r="BIO91" s="4"/>
      <c r="BIP91" s="4"/>
      <c r="BIQ91" s="4"/>
      <c r="BIR91" s="4"/>
      <c r="BIS91" s="4"/>
      <c r="BIT91" s="4"/>
      <c r="BIU91" s="4"/>
      <c r="BIV91" s="4"/>
      <c r="BIW91" s="4"/>
      <c r="BIX91" s="4"/>
      <c r="BIY91" s="4"/>
      <c r="BIZ91" s="4"/>
      <c r="BJA91" s="4"/>
      <c r="BJB91" s="4"/>
      <c r="BJC91" s="4"/>
      <c r="BJD91" s="4"/>
      <c r="BJE91" s="4"/>
      <c r="BJF91" s="4"/>
      <c r="BJG91" s="4"/>
      <c r="BJH91" s="4"/>
      <c r="BJI91" s="4"/>
      <c r="BJJ91" s="4"/>
      <c r="BJK91" s="4"/>
      <c r="BJL91" s="4"/>
      <c r="BJM91" s="4"/>
      <c r="BJN91" s="4"/>
      <c r="BJO91" s="4"/>
      <c r="BJP91" s="4"/>
      <c r="BJQ91" s="4"/>
      <c r="BJR91" s="4"/>
      <c r="BJS91" s="4"/>
      <c r="BJT91" s="4"/>
      <c r="BJU91" s="4"/>
      <c r="BJV91" s="4"/>
      <c r="BJW91" s="4"/>
      <c r="BJX91" s="4"/>
      <c r="BJY91" s="4"/>
      <c r="BJZ91" s="4"/>
      <c r="BKA91" s="4"/>
      <c r="BKB91" s="4"/>
      <c r="BKC91" s="4"/>
      <c r="BKD91" s="4"/>
      <c r="BKE91" s="4"/>
      <c r="BKF91" s="4"/>
      <c r="BKG91" s="4"/>
      <c r="BKH91" s="4"/>
      <c r="BKI91" s="4"/>
      <c r="BKJ91" s="4"/>
      <c r="BKK91" s="4"/>
      <c r="BKL91" s="4"/>
      <c r="BKM91" s="4"/>
      <c r="BKN91" s="4"/>
      <c r="BKO91" s="4"/>
      <c r="BKP91" s="4"/>
      <c r="BKQ91" s="4"/>
      <c r="BKR91" s="4"/>
      <c r="BKS91" s="4"/>
      <c r="BKT91" s="4"/>
      <c r="BKU91" s="4"/>
      <c r="BKV91" s="4"/>
      <c r="BKW91" s="4"/>
      <c r="BKX91" s="4"/>
      <c r="BKY91" s="4"/>
      <c r="BKZ91" s="4"/>
      <c r="BLA91" s="4"/>
      <c r="BLB91" s="4"/>
      <c r="BLC91" s="4"/>
      <c r="BLD91" s="4"/>
      <c r="BLE91" s="4"/>
      <c r="BLF91" s="4"/>
      <c r="BLG91" s="4"/>
      <c r="BLH91" s="4"/>
      <c r="BLI91" s="4"/>
      <c r="BLJ91" s="4"/>
      <c r="BLK91" s="4"/>
      <c r="BLL91" s="4"/>
      <c r="BLM91" s="4"/>
      <c r="BLN91" s="4"/>
      <c r="BLO91" s="4"/>
      <c r="BLP91" s="4"/>
      <c r="BLQ91" s="4"/>
      <c r="BLR91" s="4"/>
      <c r="BLS91" s="4"/>
      <c r="BLT91" s="4"/>
      <c r="BLU91" s="4"/>
      <c r="BLV91" s="4"/>
      <c r="BLW91" s="4"/>
      <c r="BLX91" s="4"/>
      <c r="BLY91" s="4"/>
      <c r="BLZ91" s="4"/>
      <c r="BMA91" s="4"/>
      <c r="BMB91" s="4"/>
      <c r="BMC91" s="4"/>
      <c r="BMD91" s="4"/>
      <c r="BME91" s="4"/>
      <c r="BMF91" s="4"/>
      <c r="BMG91" s="4"/>
      <c r="BMH91" s="4"/>
      <c r="BMI91" s="4"/>
      <c r="BMJ91" s="4"/>
      <c r="BMK91" s="4"/>
      <c r="BML91" s="4"/>
      <c r="BMM91" s="4"/>
      <c r="BMN91" s="4"/>
      <c r="BMO91" s="4"/>
      <c r="BMP91" s="4"/>
      <c r="BMQ91" s="4"/>
      <c r="BMR91" s="4"/>
      <c r="BMS91" s="4"/>
      <c r="BMT91" s="4"/>
      <c r="BMU91" s="4"/>
      <c r="BMV91" s="4"/>
      <c r="BMW91" s="4"/>
      <c r="BMX91" s="4"/>
      <c r="BMY91" s="4"/>
      <c r="BMZ91" s="4"/>
      <c r="BNA91" s="4"/>
      <c r="BNB91" s="4"/>
      <c r="BNC91" s="4"/>
      <c r="BND91" s="4"/>
      <c r="BNE91" s="4"/>
      <c r="BNF91" s="4"/>
      <c r="BNG91" s="4"/>
      <c r="BNH91" s="4"/>
      <c r="BNI91" s="4"/>
      <c r="BNJ91" s="4"/>
      <c r="BNK91" s="4"/>
      <c r="BNL91" s="4"/>
      <c r="BNM91" s="4"/>
      <c r="BNN91" s="4"/>
      <c r="BNO91" s="4"/>
      <c r="BNP91" s="4"/>
      <c r="BNQ91" s="4"/>
      <c r="BNR91" s="4"/>
      <c r="BNS91" s="4"/>
      <c r="BNT91" s="4"/>
      <c r="BNU91" s="4"/>
      <c r="BNV91" s="4"/>
      <c r="BNW91" s="4"/>
      <c r="BNX91" s="4"/>
      <c r="BNY91" s="4"/>
      <c r="BNZ91" s="4"/>
      <c r="BOA91" s="4"/>
      <c r="BOB91" s="4"/>
      <c r="BOC91" s="4"/>
      <c r="BOD91" s="4"/>
      <c r="BOE91" s="4"/>
      <c r="BOF91" s="4"/>
      <c r="BOG91" s="4"/>
      <c r="BOH91" s="4"/>
      <c r="BOI91" s="4"/>
      <c r="BOJ91" s="4"/>
      <c r="BOK91" s="4"/>
      <c r="BOL91" s="4"/>
      <c r="BOM91" s="4"/>
      <c r="BON91" s="4"/>
      <c r="BOO91" s="4"/>
      <c r="BOP91" s="4"/>
      <c r="BOQ91" s="4"/>
      <c r="BOR91" s="4"/>
      <c r="BOS91" s="4"/>
      <c r="BOT91" s="4"/>
      <c r="BOU91" s="4"/>
      <c r="BOV91" s="4"/>
      <c r="BOW91" s="4"/>
      <c r="BOX91" s="4"/>
      <c r="BOY91" s="4"/>
      <c r="BOZ91" s="4"/>
      <c r="BPA91" s="4"/>
      <c r="BPB91" s="4"/>
      <c r="BPC91" s="4"/>
      <c r="BPD91" s="4"/>
      <c r="BPE91" s="4"/>
      <c r="BPF91" s="4"/>
      <c r="BPG91" s="4"/>
      <c r="BPH91" s="4"/>
      <c r="BPI91" s="4"/>
      <c r="BPJ91" s="4"/>
      <c r="BPK91" s="4"/>
      <c r="BPL91" s="4"/>
      <c r="BPM91" s="4"/>
      <c r="BPN91" s="4"/>
      <c r="BPO91" s="4"/>
      <c r="BPP91" s="4"/>
      <c r="BPQ91" s="4"/>
      <c r="BPR91" s="4"/>
      <c r="BPS91" s="4"/>
      <c r="BPT91" s="4"/>
      <c r="BPU91" s="4"/>
      <c r="BPV91" s="4"/>
      <c r="BPW91" s="4"/>
      <c r="BPX91" s="4"/>
      <c r="BPY91" s="4"/>
      <c r="BPZ91" s="4"/>
      <c r="BQA91" s="4"/>
      <c r="BQB91" s="4"/>
      <c r="BQC91" s="4"/>
      <c r="BQD91" s="4"/>
      <c r="BQE91" s="4"/>
      <c r="BQF91" s="4"/>
      <c r="BQG91" s="4"/>
      <c r="BQH91" s="4"/>
      <c r="BQI91" s="4"/>
      <c r="BQJ91" s="4"/>
      <c r="BQK91" s="4"/>
      <c r="BQL91" s="4"/>
      <c r="BQM91" s="4"/>
      <c r="BQN91" s="4"/>
      <c r="BQO91" s="4"/>
      <c r="BQP91" s="4"/>
      <c r="BQQ91" s="4"/>
      <c r="BQR91" s="4"/>
      <c r="BQS91" s="4"/>
      <c r="BQT91" s="4"/>
      <c r="BQU91" s="4"/>
      <c r="BQV91" s="4"/>
      <c r="BQW91" s="4"/>
      <c r="BQX91" s="4"/>
      <c r="BQY91" s="4"/>
      <c r="BQZ91" s="4"/>
      <c r="BRA91" s="4"/>
      <c r="BRB91" s="4"/>
      <c r="BRC91" s="4"/>
      <c r="BRD91" s="4"/>
      <c r="BRE91" s="4"/>
      <c r="BRF91" s="4"/>
      <c r="BRG91" s="4"/>
      <c r="BRH91" s="4"/>
      <c r="BRI91" s="4"/>
      <c r="BRJ91" s="4"/>
      <c r="BRK91" s="4"/>
      <c r="BRL91" s="4"/>
      <c r="BRM91" s="4"/>
      <c r="BRN91" s="4"/>
      <c r="BRO91" s="4"/>
      <c r="BRP91" s="4"/>
      <c r="BRQ91" s="4"/>
      <c r="BRR91" s="4"/>
      <c r="BRS91" s="4"/>
      <c r="BRT91" s="4"/>
      <c r="BRU91" s="4"/>
      <c r="BRV91" s="4"/>
      <c r="BRW91" s="4"/>
      <c r="BRX91" s="4"/>
      <c r="BRY91" s="4"/>
      <c r="BRZ91" s="4"/>
      <c r="BSA91" s="4"/>
      <c r="BSB91" s="4"/>
      <c r="BSC91" s="4"/>
      <c r="BSD91" s="4"/>
      <c r="BSE91" s="4"/>
      <c r="BSF91" s="4"/>
      <c r="BSG91" s="4"/>
      <c r="BSH91" s="4"/>
      <c r="BSI91" s="4"/>
      <c r="BSJ91" s="4"/>
      <c r="BSK91" s="4"/>
      <c r="BSL91" s="4"/>
      <c r="BSM91" s="4"/>
      <c r="BSN91" s="4"/>
      <c r="BSO91" s="4"/>
      <c r="BSP91" s="4"/>
      <c r="BSQ91" s="4"/>
      <c r="BSR91" s="4"/>
      <c r="BSS91" s="4"/>
      <c r="BST91" s="4"/>
      <c r="BSU91" s="4"/>
      <c r="BSV91" s="4"/>
      <c r="BSW91" s="4"/>
      <c r="BSX91" s="4"/>
      <c r="BSY91" s="4"/>
      <c r="BSZ91" s="4"/>
      <c r="BTA91" s="4"/>
      <c r="BTB91" s="4"/>
      <c r="BTC91" s="4"/>
      <c r="BTD91" s="4"/>
      <c r="BTE91" s="4"/>
      <c r="BTF91" s="4"/>
      <c r="BTG91" s="4"/>
      <c r="BTH91" s="4"/>
      <c r="BTI91" s="4"/>
      <c r="BTJ91" s="4"/>
      <c r="BTK91" s="4"/>
      <c r="BTL91" s="4"/>
      <c r="BTM91" s="4"/>
      <c r="BTN91" s="4"/>
      <c r="BTO91" s="4"/>
      <c r="BTP91" s="4"/>
      <c r="BTQ91" s="4"/>
      <c r="BTR91" s="4"/>
      <c r="BTS91" s="4"/>
      <c r="BTT91" s="4"/>
      <c r="BTU91" s="4"/>
      <c r="BTV91" s="4"/>
      <c r="BTW91" s="4"/>
      <c r="BTX91" s="4"/>
      <c r="BTY91" s="4"/>
      <c r="BTZ91" s="4"/>
      <c r="BUA91" s="4"/>
      <c r="BUB91" s="4"/>
      <c r="BUC91" s="4"/>
      <c r="BUD91" s="4"/>
      <c r="BUE91" s="4"/>
      <c r="BUF91" s="4"/>
      <c r="BUG91" s="4"/>
      <c r="BUH91" s="4"/>
      <c r="BUI91" s="4"/>
      <c r="BUJ91" s="4"/>
      <c r="BUK91" s="4"/>
      <c r="BUL91" s="4"/>
      <c r="BUM91" s="4"/>
      <c r="BUN91" s="4"/>
      <c r="BUO91" s="4"/>
      <c r="BUP91" s="4"/>
      <c r="BUQ91" s="4"/>
      <c r="BUR91" s="4"/>
      <c r="BUS91" s="4"/>
      <c r="BUT91" s="4"/>
      <c r="BUU91" s="4"/>
      <c r="BUV91" s="4"/>
      <c r="BUW91" s="4"/>
      <c r="BUX91" s="4"/>
      <c r="BUY91" s="4"/>
      <c r="BUZ91" s="4"/>
      <c r="BVA91" s="4"/>
      <c r="BVB91" s="4"/>
      <c r="BVC91" s="4"/>
      <c r="BVD91" s="4"/>
      <c r="BVE91" s="4"/>
      <c r="BVF91" s="4"/>
      <c r="BVG91" s="4"/>
      <c r="BVH91" s="4"/>
      <c r="BVI91" s="4"/>
      <c r="BVJ91" s="4"/>
      <c r="BVK91" s="4"/>
      <c r="BVL91" s="4"/>
      <c r="BVM91" s="4"/>
      <c r="BVN91" s="4"/>
      <c r="BVO91" s="4"/>
      <c r="BVP91" s="4"/>
      <c r="BVQ91" s="4"/>
      <c r="BVR91" s="4"/>
      <c r="BVS91" s="4"/>
      <c r="BVT91" s="4"/>
      <c r="BVU91" s="4"/>
      <c r="BVV91" s="4"/>
      <c r="BVW91" s="4"/>
      <c r="BVX91" s="4"/>
      <c r="BVY91" s="4"/>
      <c r="BVZ91" s="4"/>
      <c r="BWA91" s="4"/>
      <c r="BWB91" s="4"/>
      <c r="BWC91" s="4"/>
      <c r="BWD91" s="4"/>
      <c r="BWE91" s="4"/>
      <c r="BWF91" s="4"/>
      <c r="BWG91" s="4"/>
      <c r="BWH91" s="4"/>
      <c r="BWI91" s="4"/>
      <c r="BWJ91" s="4"/>
      <c r="BWK91" s="4"/>
      <c r="BWL91" s="4"/>
      <c r="BWM91" s="4"/>
      <c r="BWN91" s="4"/>
      <c r="BWO91" s="4"/>
      <c r="BWP91" s="4"/>
      <c r="BWQ91" s="4"/>
      <c r="BWR91" s="4"/>
      <c r="BWS91" s="4"/>
      <c r="BWT91" s="4"/>
      <c r="BWU91" s="4"/>
      <c r="BWV91" s="4"/>
      <c r="BWW91" s="4"/>
      <c r="BWX91" s="4"/>
      <c r="BWY91" s="4"/>
      <c r="BWZ91" s="4"/>
      <c r="BXA91" s="4"/>
      <c r="BXB91" s="4"/>
      <c r="BXC91" s="4"/>
      <c r="BXD91" s="4"/>
      <c r="BXE91" s="4"/>
      <c r="BXF91" s="4"/>
      <c r="BXG91" s="4"/>
      <c r="BXH91" s="4"/>
      <c r="BXI91" s="4"/>
      <c r="BXJ91" s="4"/>
      <c r="BXK91" s="4"/>
      <c r="BXL91" s="4"/>
      <c r="BXM91" s="4"/>
      <c r="BXN91" s="4"/>
      <c r="BXO91" s="4"/>
      <c r="BXP91" s="4"/>
      <c r="BXQ91" s="4"/>
      <c r="BXR91" s="4"/>
      <c r="BXS91" s="4"/>
      <c r="BXT91" s="4"/>
      <c r="BXU91" s="4"/>
      <c r="BXV91" s="4"/>
      <c r="BXW91" s="4"/>
      <c r="BXX91" s="4"/>
      <c r="BXY91" s="4"/>
      <c r="BXZ91" s="4"/>
      <c r="BYA91" s="4"/>
      <c r="BYB91" s="4"/>
      <c r="BYC91" s="4"/>
      <c r="BYD91" s="4"/>
      <c r="BYE91" s="4"/>
      <c r="BYF91" s="4"/>
      <c r="BYG91" s="4"/>
      <c r="BYH91" s="4"/>
      <c r="BYI91" s="4"/>
      <c r="BYJ91" s="4"/>
      <c r="BYK91" s="4"/>
      <c r="BYL91" s="4"/>
      <c r="BYM91" s="4"/>
      <c r="BYN91" s="4"/>
      <c r="BYO91" s="4"/>
      <c r="BYP91" s="4"/>
      <c r="BYQ91" s="4"/>
      <c r="BYR91" s="4"/>
      <c r="BYS91" s="4"/>
      <c r="BYT91" s="4"/>
      <c r="BYU91" s="4"/>
      <c r="BYV91" s="4"/>
      <c r="BYW91" s="4"/>
      <c r="BYX91" s="4"/>
      <c r="BYY91" s="4"/>
      <c r="BYZ91" s="4"/>
      <c r="BZA91" s="4"/>
      <c r="BZB91" s="4"/>
      <c r="BZC91" s="4"/>
      <c r="BZD91" s="4"/>
      <c r="BZE91" s="4"/>
      <c r="BZF91" s="4"/>
      <c r="BZG91" s="4"/>
      <c r="BZH91" s="4"/>
      <c r="BZI91" s="4"/>
      <c r="BZJ91" s="4"/>
      <c r="BZK91" s="4"/>
      <c r="BZL91" s="4"/>
      <c r="BZM91" s="4"/>
      <c r="BZN91" s="4"/>
      <c r="BZO91" s="4"/>
      <c r="BZP91" s="4"/>
      <c r="BZQ91" s="4"/>
      <c r="BZR91" s="4"/>
      <c r="BZS91" s="4"/>
      <c r="BZT91" s="4"/>
      <c r="BZU91" s="4"/>
      <c r="BZV91" s="4"/>
      <c r="BZW91" s="4"/>
      <c r="BZX91" s="4"/>
      <c r="BZY91" s="4"/>
      <c r="BZZ91" s="4"/>
      <c r="CAA91" s="4"/>
      <c r="CAB91" s="4"/>
      <c r="CAC91" s="4"/>
      <c r="CAD91" s="4"/>
      <c r="CAE91" s="4"/>
      <c r="CAF91" s="4"/>
      <c r="CAG91" s="4"/>
      <c r="CAH91" s="4"/>
      <c r="CAI91" s="4"/>
      <c r="CAJ91" s="4"/>
      <c r="CAK91" s="4"/>
      <c r="CAL91" s="4"/>
      <c r="CAM91" s="4"/>
      <c r="CAN91" s="4"/>
      <c r="CAO91" s="4"/>
      <c r="CAP91" s="4"/>
      <c r="CAQ91" s="4"/>
      <c r="CAR91" s="4"/>
      <c r="CAS91" s="4"/>
      <c r="CAT91" s="4"/>
      <c r="CAU91" s="4"/>
      <c r="CAV91" s="4"/>
      <c r="CAW91" s="4"/>
      <c r="CAX91" s="4"/>
      <c r="CAY91" s="4"/>
      <c r="CAZ91" s="4"/>
      <c r="CBA91" s="4"/>
      <c r="CBB91" s="4"/>
      <c r="CBC91" s="4"/>
      <c r="CBD91" s="4"/>
      <c r="CBE91" s="4"/>
      <c r="CBF91" s="4"/>
      <c r="CBG91" s="4"/>
      <c r="CBH91" s="4"/>
      <c r="CBI91" s="4"/>
      <c r="CBJ91" s="4"/>
      <c r="CBK91" s="4"/>
      <c r="CBL91" s="4"/>
      <c r="CBM91" s="4"/>
      <c r="CBN91" s="4"/>
      <c r="CBO91" s="4"/>
      <c r="CBP91" s="4"/>
      <c r="CBQ91" s="4"/>
      <c r="CBR91" s="4"/>
      <c r="CBS91" s="4"/>
      <c r="CBT91" s="4"/>
      <c r="CBU91" s="4"/>
      <c r="CBV91" s="4"/>
      <c r="CBW91" s="4"/>
      <c r="CBX91" s="4"/>
      <c r="CBY91" s="4"/>
      <c r="CBZ91" s="4"/>
      <c r="CCA91" s="4"/>
      <c r="CCB91" s="4"/>
      <c r="CCC91" s="4"/>
      <c r="CCD91" s="4"/>
      <c r="CCE91" s="4"/>
      <c r="CCF91" s="4"/>
      <c r="CCG91" s="4"/>
      <c r="CCH91" s="4"/>
      <c r="CCI91" s="4"/>
      <c r="CCJ91" s="4"/>
      <c r="CCK91" s="4"/>
      <c r="CCL91" s="4"/>
      <c r="CCM91" s="4"/>
      <c r="CCN91" s="4"/>
      <c r="CCO91" s="4"/>
      <c r="CCP91" s="4"/>
      <c r="CCQ91" s="4"/>
      <c r="CCR91" s="4"/>
      <c r="CCS91" s="4"/>
      <c r="CCT91" s="4"/>
      <c r="CCU91" s="4"/>
      <c r="CCV91" s="4"/>
      <c r="CCW91" s="4"/>
      <c r="CCX91" s="4"/>
      <c r="CCY91" s="4"/>
      <c r="CCZ91" s="4"/>
      <c r="CDA91" s="4"/>
      <c r="CDB91" s="4"/>
      <c r="CDC91" s="4"/>
      <c r="CDD91" s="4"/>
      <c r="CDE91" s="4"/>
      <c r="CDF91" s="4"/>
      <c r="CDG91" s="4"/>
      <c r="CDH91" s="4"/>
      <c r="CDI91" s="4"/>
      <c r="CDJ91" s="4"/>
      <c r="CDK91" s="4"/>
      <c r="CDL91" s="4"/>
      <c r="CDM91" s="4"/>
      <c r="CDN91" s="4"/>
      <c r="CDO91" s="4"/>
      <c r="CDP91" s="4"/>
      <c r="CDQ91" s="4"/>
      <c r="CDR91" s="4"/>
      <c r="CDS91" s="4"/>
      <c r="CDT91" s="4"/>
      <c r="CDU91" s="4"/>
      <c r="CDV91" s="4"/>
      <c r="CDW91" s="4"/>
      <c r="CDX91" s="4"/>
      <c r="CDY91" s="4"/>
      <c r="CDZ91" s="4"/>
      <c r="CEA91" s="4"/>
      <c r="CEB91" s="4"/>
      <c r="CEC91" s="4"/>
      <c r="CED91" s="4"/>
      <c r="CEE91" s="4"/>
      <c r="CEF91" s="4"/>
      <c r="CEG91" s="4"/>
      <c r="CEH91" s="4"/>
      <c r="CEI91" s="4"/>
      <c r="CEJ91" s="4"/>
      <c r="CEK91" s="4"/>
      <c r="CEL91" s="4"/>
      <c r="CEM91" s="4"/>
      <c r="CEN91" s="4"/>
      <c r="CEO91" s="4"/>
      <c r="CEP91" s="4"/>
      <c r="CEQ91" s="4"/>
      <c r="CER91" s="4"/>
      <c r="CES91" s="4"/>
      <c r="CET91" s="4"/>
      <c r="CEU91" s="4"/>
      <c r="CEV91" s="4"/>
      <c r="CEW91" s="4"/>
      <c r="CEX91" s="4"/>
      <c r="CEY91" s="4"/>
      <c r="CEZ91" s="4"/>
      <c r="CFA91" s="4"/>
      <c r="CFB91" s="4"/>
      <c r="CFC91" s="4"/>
      <c r="CFD91" s="4"/>
      <c r="CFE91" s="4"/>
      <c r="CFF91" s="4"/>
      <c r="CFG91" s="4"/>
      <c r="CFH91" s="4"/>
      <c r="CFI91" s="4"/>
      <c r="CFJ91" s="4"/>
      <c r="CFK91" s="4"/>
      <c r="CFL91" s="4"/>
      <c r="CFM91" s="4"/>
      <c r="CFN91" s="4"/>
      <c r="CFO91" s="4"/>
      <c r="CFP91" s="4"/>
      <c r="CFQ91" s="4"/>
      <c r="CFR91" s="4"/>
      <c r="CFS91" s="4"/>
      <c r="CFT91" s="4"/>
      <c r="CFU91" s="4"/>
      <c r="CFV91" s="4"/>
      <c r="CFW91" s="4"/>
      <c r="CFX91" s="4"/>
      <c r="CFY91" s="4"/>
      <c r="CFZ91" s="4"/>
      <c r="CGA91" s="4"/>
      <c r="CGB91" s="4"/>
      <c r="CGC91" s="4"/>
      <c r="CGD91" s="4"/>
      <c r="CGE91" s="4"/>
      <c r="CGF91" s="4"/>
      <c r="CGG91" s="4"/>
      <c r="CGH91" s="4"/>
      <c r="CGI91" s="4"/>
      <c r="CGJ91" s="4"/>
      <c r="CGK91" s="4"/>
      <c r="CGL91" s="4"/>
      <c r="CGM91" s="4"/>
      <c r="CGN91" s="4"/>
      <c r="CGO91" s="4"/>
      <c r="CGP91" s="4"/>
      <c r="CGQ91" s="4"/>
      <c r="CGR91" s="4"/>
      <c r="CGS91" s="4"/>
      <c r="CGT91" s="4"/>
      <c r="CGU91" s="4"/>
      <c r="CGV91" s="4"/>
      <c r="CGW91" s="4"/>
      <c r="CGX91" s="4"/>
      <c r="CGY91" s="4"/>
      <c r="CGZ91" s="4"/>
      <c r="CHA91" s="4"/>
      <c r="CHB91" s="4"/>
      <c r="CHC91" s="4"/>
      <c r="CHD91" s="4"/>
      <c r="CHE91" s="4"/>
      <c r="CHF91" s="4"/>
      <c r="CHG91" s="4"/>
      <c r="CHH91" s="4"/>
      <c r="CHI91" s="4"/>
      <c r="CHJ91" s="4"/>
      <c r="CHK91" s="4"/>
      <c r="CHL91" s="4"/>
      <c r="CHM91" s="4"/>
      <c r="CHN91" s="4"/>
      <c r="CHO91" s="4"/>
      <c r="CHP91" s="4"/>
      <c r="CHQ91" s="4"/>
      <c r="CHR91" s="4"/>
      <c r="CHS91" s="4"/>
      <c r="CHT91" s="4"/>
      <c r="CHU91" s="4"/>
      <c r="CHV91" s="4"/>
      <c r="CHW91" s="4"/>
      <c r="CHX91" s="4"/>
      <c r="CHY91" s="4"/>
      <c r="CHZ91" s="4"/>
      <c r="CIA91" s="4"/>
      <c r="CIB91" s="4"/>
      <c r="CIC91" s="4"/>
      <c r="CID91" s="4"/>
      <c r="CIE91" s="4"/>
      <c r="CIF91" s="4"/>
      <c r="CIG91" s="4"/>
      <c r="CIH91" s="4"/>
      <c r="CII91" s="4"/>
      <c r="CIJ91" s="4"/>
      <c r="CIK91" s="4"/>
      <c r="CIL91" s="4"/>
      <c r="CIM91" s="4"/>
      <c r="CIN91" s="4"/>
      <c r="CIO91" s="4"/>
      <c r="CIP91" s="4"/>
      <c r="CIQ91" s="4"/>
      <c r="CIR91" s="4"/>
      <c r="CIS91" s="4"/>
      <c r="CIT91" s="4"/>
      <c r="CIU91" s="4"/>
      <c r="CIV91" s="4"/>
      <c r="CIW91" s="4"/>
      <c r="CIX91" s="4"/>
      <c r="CIY91" s="4"/>
      <c r="CIZ91" s="4"/>
      <c r="CJA91" s="4"/>
      <c r="CJB91" s="4"/>
      <c r="CJC91" s="4"/>
      <c r="CJD91" s="4"/>
      <c r="CJE91" s="4"/>
      <c r="CJF91" s="4"/>
      <c r="CJG91" s="4"/>
      <c r="CJH91" s="4"/>
      <c r="CJI91" s="4"/>
      <c r="CJJ91" s="4"/>
      <c r="CJK91" s="4"/>
      <c r="CJL91" s="4"/>
      <c r="CJM91" s="4"/>
      <c r="CJN91" s="4"/>
      <c r="CJO91" s="4"/>
      <c r="CJP91" s="4"/>
      <c r="CJQ91" s="4"/>
      <c r="CJR91" s="4"/>
      <c r="CJS91" s="4"/>
      <c r="CJT91" s="4"/>
      <c r="CJU91" s="4"/>
      <c r="CJV91" s="4"/>
      <c r="CJW91" s="4"/>
      <c r="CJX91" s="4"/>
      <c r="CJY91" s="4"/>
      <c r="CJZ91" s="4"/>
      <c r="CKA91" s="4"/>
      <c r="CKB91" s="4"/>
      <c r="CKC91" s="4"/>
      <c r="CKD91" s="4"/>
      <c r="CKE91" s="4"/>
      <c r="CKF91" s="4"/>
      <c r="CKG91" s="4"/>
      <c r="CKH91" s="4"/>
      <c r="CKI91" s="4"/>
      <c r="CKJ91" s="4"/>
      <c r="CKK91" s="4"/>
      <c r="CKL91" s="4"/>
      <c r="CKM91" s="4"/>
      <c r="CKN91" s="4"/>
      <c r="CKO91" s="4"/>
      <c r="CKP91" s="4"/>
      <c r="CKQ91" s="4"/>
      <c r="CKR91" s="4"/>
      <c r="CKS91" s="4"/>
      <c r="CKT91" s="4"/>
      <c r="CKU91" s="4"/>
      <c r="CKV91" s="4"/>
      <c r="CKW91" s="4"/>
      <c r="CKX91" s="4"/>
      <c r="CKY91" s="4"/>
      <c r="CKZ91" s="4"/>
      <c r="CLA91" s="4"/>
      <c r="CLB91" s="4"/>
      <c r="CLC91" s="4"/>
      <c r="CLD91" s="4"/>
      <c r="CLE91" s="4"/>
      <c r="CLF91" s="4"/>
      <c r="CLG91" s="4"/>
      <c r="CLH91" s="4"/>
      <c r="CLI91" s="4"/>
      <c r="CLJ91" s="4"/>
      <c r="CLK91" s="4"/>
      <c r="CLL91" s="4"/>
      <c r="CLM91" s="4"/>
      <c r="CLN91" s="4"/>
      <c r="CLO91" s="4"/>
      <c r="CLP91" s="4"/>
      <c r="CLQ91" s="4"/>
      <c r="CLR91" s="4"/>
      <c r="CLS91" s="4"/>
      <c r="CLT91" s="4"/>
      <c r="CLU91" s="4"/>
      <c r="CLV91" s="4"/>
      <c r="CLW91" s="4"/>
      <c r="CLX91" s="4"/>
      <c r="CLY91" s="4"/>
      <c r="CLZ91" s="4"/>
      <c r="CMA91" s="4"/>
      <c r="CMB91" s="4"/>
      <c r="CMC91" s="4"/>
      <c r="CMD91" s="4"/>
      <c r="CME91" s="4"/>
      <c r="CMF91" s="4"/>
      <c r="CMG91" s="4"/>
      <c r="CMH91" s="4"/>
      <c r="CMI91" s="4"/>
      <c r="CMJ91" s="4"/>
      <c r="CMK91" s="4"/>
      <c r="CML91" s="4"/>
      <c r="CMM91" s="4"/>
      <c r="CMN91" s="4"/>
      <c r="CMO91" s="4"/>
      <c r="CMP91" s="4"/>
      <c r="CMQ91" s="4"/>
      <c r="CMR91" s="4"/>
      <c r="CMS91" s="4"/>
      <c r="CMT91" s="4"/>
      <c r="CMU91" s="4"/>
      <c r="CMV91" s="4"/>
      <c r="CMW91" s="4"/>
      <c r="CMX91" s="4"/>
      <c r="CMY91" s="4"/>
      <c r="CMZ91" s="4"/>
      <c r="CNA91" s="4"/>
      <c r="CNB91" s="4"/>
      <c r="CNC91" s="4"/>
      <c r="CND91" s="4"/>
      <c r="CNE91" s="4"/>
      <c r="CNF91" s="4"/>
      <c r="CNG91" s="4"/>
      <c r="CNH91" s="4"/>
      <c r="CNI91" s="4"/>
      <c r="CNJ91" s="4"/>
      <c r="CNK91" s="4"/>
      <c r="CNL91" s="4"/>
      <c r="CNM91" s="4"/>
      <c r="CNN91" s="4"/>
      <c r="CNO91" s="4"/>
      <c r="CNP91" s="4"/>
      <c r="CNQ91" s="4"/>
      <c r="CNR91" s="4"/>
      <c r="CNS91" s="4"/>
      <c r="CNT91" s="4"/>
      <c r="CNU91" s="4"/>
      <c r="CNV91" s="4"/>
      <c r="CNW91" s="4"/>
      <c r="CNX91" s="4"/>
      <c r="CNY91" s="4"/>
      <c r="CNZ91" s="4"/>
      <c r="COA91" s="4"/>
      <c r="COB91" s="4"/>
      <c r="COC91" s="4"/>
      <c r="COD91" s="4"/>
      <c r="COE91" s="4"/>
      <c r="COF91" s="4"/>
      <c r="COG91" s="4"/>
      <c r="COH91" s="4"/>
      <c r="COI91" s="4"/>
      <c r="COJ91" s="4"/>
      <c r="COK91" s="4"/>
      <c r="COL91" s="4"/>
      <c r="COM91" s="4"/>
      <c r="CON91" s="4"/>
      <c r="COO91" s="4"/>
      <c r="COP91" s="4"/>
      <c r="COQ91" s="4"/>
      <c r="COR91" s="4"/>
      <c r="COS91" s="4"/>
      <c r="COT91" s="4"/>
      <c r="COU91" s="4"/>
      <c r="COV91" s="4"/>
      <c r="COW91" s="4"/>
      <c r="COX91" s="4"/>
      <c r="COY91" s="4"/>
      <c r="COZ91" s="4"/>
      <c r="CPA91" s="4"/>
      <c r="CPB91" s="4"/>
      <c r="CPC91" s="4"/>
      <c r="CPD91" s="4"/>
      <c r="CPE91" s="4"/>
      <c r="CPF91" s="4"/>
      <c r="CPG91" s="4"/>
      <c r="CPH91" s="4"/>
      <c r="CPI91" s="4"/>
      <c r="CPJ91" s="4"/>
      <c r="CPK91" s="4"/>
      <c r="CPL91" s="4"/>
      <c r="CPM91" s="4"/>
      <c r="CPN91" s="4"/>
      <c r="CPO91" s="4"/>
      <c r="CPP91" s="4"/>
      <c r="CPQ91" s="4"/>
      <c r="CPR91" s="4"/>
      <c r="CPS91" s="4"/>
      <c r="CPT91" s="4"/>
      <c r="CPU91" s="4"/>
      <c r="CPV91" s="4"/>
      <c r="CPW91" s="4"/>
      <c r="CPX91" s="4"/>
      <c r="CPY91" s="4"/>
      <c r="CPZ91" s="4"/>
      <c r="CQA91" s="4"/>
      <c r="CQB91" s="4"/>
      <c r="CQC91" s="4"/>
      <c r="CQD91" s="4"/>
      <c r="CQE91" s="4"/>
      <c r="CQF91" s="4"/>
      <c r="CQG91" s="4"/>
      <c r="CQH91" s="4"/>
      <c r="CQI91" s="4"/>
      <c r="CQJ91" s="4"/>
      <c r="CQK91" s="4"/>
      <c r="CQL91" s="4"/>
      <c r="CQM91" s="4"/>
      <c r="CQN91" s="4"/>
      <c r="CQO91" s="4"/>
      <c r="CQP91" s="4"/>
      <c r="CQQ91" s="4"/>
      <c r="CQR91" s="4"/>
      <c r="CQS91" s="4"/>
      <c r="CQT91" s="4"/>
      <c r="CQU91" s="4"/>
      <c r="CQV91" s="4"/>
      <c r="CQW91" s="4"/>
      <c r="CQX91" s="4"/>
      <c r="CQY91" s="4"/>
      <c r="CQZ91" s="4"/>
      <c r="CRA91" s="4"/>
      <c r="CRB91" s="4"/>
      <c r="CRC91" s="4"/>
      <c r="CRD91" s="4"/>
      <c r="CRE91" s="4"/>
      <c r="CRF91" s="4"/>
      <c r="CRG91" s="4"/>
      <c r="CRH91" s="4"/>
      <c r="CRI91" s="4"/>
      <c r="CRJ91" s="4"/>
      <c r="CRK91" s="4"/>
      <c r="CRL91" s="4"/>
      <c r="CRM91" s="4"/>
      <c r="CRN91" s="4"/>
      <c r="CRO91" s="4"/>
      <c r="CRP91" s="4"/>
      <c r="CRQ91" s="4"/>
      <c r="CRR91" s="4"/>
      <c r="CRS91" s="4"/>
      <c r="CRT91" s="4"/>
      <c r="CRU91" s="4"/>
      <c r="CRV91" s="4"/>
      <c r="CRW91" s="4"/>
      <c r="CRX91" s="4"/>
      <c r="CRY91" s="4"/>
      <c r="CRZ91" s="4"/>
      <c r="CSA91" s="4"/>
      <c r="CSB91" s="4"/>
      <c r="CSC91" s="4"/>
      <c r="CSD91" s="4"/>
      <c r="CSE91" s="4"/>
      <c r="CSF91" s="4"/>
      <c r="CSG91" s="4"/>
      <c r="CSH91" s="4"/>
      <c r="CSI91" s="4"/>
      <c r="CSJ91" s="4"/>
      <c r="CSK91" s="4"/>
      <c r="CSL91" s="4"/>
      <c r="CSM91" s="4"/>
      <c r="CSN91" s="4"/>
      <c r="CSO91" s="4"/>
      <c r="CSP91" s="4"/>
      <c r="CSQ91" s="4"/>
      <c r="CSR91" s="4"/>
      <c r="CSS91" s="4"/>
      <c r="CST91" s="4"/>
      <c r="CSU91" s="4"/>
      <c r="CSV91" s="4"/>
      <c r="CSW91" s="4"/>
      <c r="CSX91" s="4"/>
      <c r="CSY91" s="4"/>
      <c r="CSZ91" s="4"/>
      <c r="CTA91" s="4"/>
      <c r="CTB91" s="4"/>
      <c r="CTC91" s="4"/>
      <c r="CTD91" s="4"/>
      <c r="CTE91" s="4"/>
      <c r="CTF91" s="4"/>
      <c r="CTG91" s="4"/>
      <c r="CTH91" s="4"/>
      <c r="CTI91" s="4"/>
      <c r="CTJ91" s="4"/>
      <c r="CTK91" s="4"/>
      <c r="CTL91" s="4"/>
      <c r="CTM91" s="4"/>
      <c r="CTN91" s="4"/>
      <c r="CTO91" s="4"/>
      <c r="CTP91" s="4"/>
      <c r="CTQ91" s="4"/>
      <c r="CTR91" s="4"/>
      <c r="CTS91" s="4"/>
      <c r="CTT91" s="4"/>
      <c r="CTU91" s="4"/>
      <c r="CTV91" s="4"/>
      <c r="CTW91" s="4"/>
      <c r="CTX91" s="4"/>
      <c r="CTY91" s="4"/>
      <c r="CTZ91" s="4"/>
      <c r="CUA91" s="4"/>
      <c r="CUB91" s="4"/>
      <c r="CUC91" s="4"/>
      <c r="CUD91" s="4"/>
      <c r="CUE91" s="4"/>
      <c r="CUF91" s="4"/>
      <c r="CUG91" s="4"/>
      <c r="CUH91" s="4"/>
      <c r="CUI91" s="4"/>
      <c r="CUJ91" s="4"/>
      <c r="CUK91" s="4"/>
      <c r="CUL91" s="4"/>
      <c r="CUM91" s="4"/>
      <c r="CUN91" s="4"/>
      <c r="CUO91" s="4"/>
      <c r="CUP91" s="4"/>
      <c r="CUQ91" s="4"/>
      <c r="CUR91" s="4"/>
      <c r="CUS91" s="4"/>
      <c r="CUT91" s="4"/>
      <c r="CUU91" s="4"/>
      <c r="CUV91" s="4"/>
      <c r="CUW91" s="4"/>
      <c r="CUX91" s="4"/>
      <c r="CUY91" s="4"/>
      <c r="CUZ91" s="4"/>
      <c r="CVA91" s="4"/>
      <c r="CVB91" s="4"/>
      <c r="CVC91" s="4"/>
      <c r="CVD91" s="4"/>
      <c r="CVE91" s="4"/>
      <c r="CVF91" s="4"/>
      <c r="CVG91" s="4"/>
      <c r="CVH91" s="4"/>
      <c r="CVI91" s="4"/>
      <c r="CVJ91" s="4"/>
      <c r="CVK91" s="4"/>
      <c r="CVL91" s="4"/>
      <c r="CVM91" s="4"/>
      <c r="CVN91" s="4"/>
      <c r="CVO91" s="4"/>
      <c r="CVP91" s="4"/>
      <c r="CVQ91" s="4"/>
      <c r="CVR91" s="4"/>
      <c r="CVS91" s="4"/>
      <c r="CVT91" s="4"/>
      <c r="CVU91" s="4"/>
      <c r="CVV91" s="4"/>
      <c r="CVW91" s="4"/>
      <c r="CVX91" s="4"/>
      <c r="CVY91" s="4"/>
      <c r="CVZ91" s="4"/>
      <c r="CWA91" s="4"/>
      <c r="CWB91" s="4"/>
      <c r="CWC91" s="4"/>
      <c r="CWD91" s="4"/>
      <c r="CWE91" s="4"/>
      <c r="CWF91" s="4"/>
      <c r="CWG91" s="4"/>
      <c r="CWH91" s="4"/>
      <c r="CWI91" s="4"/>
      <c r="CWJ91" s="4"/>
      <c r="CWK91" s="4"/>
      <c r="CWL91" s="4"/>
      <c r="CWM91" s="4"/>
      <c r="CWN91" s="4"/>
      <c r="CWO91" s="4"/>
      <c r="CWP91" s="4"/>
      <c r="CWQ91" s="4"/>
      <c r="CWR91" s="4"/>
      <c r="CWS91" s="4"/>
      <c r="CWT91" s="4"/>
      <c r="CWU91" s="4"/>
      <c r="CWV91" s="4"/>
      <c r="CWW91" s="4"/>
      <c r="CWX91" s="4"/>
      <c r="CWY91" s="4"/>
      <c r="CWZ91" s="4"/>
      <c r="CXA91" s="4"/>
      <c r="CXB91" s="4"/>
      <c r="CXC91" s="4"/>
      <c r="CXD91" s="4"/>
      <c r="CXE91" s="4"/>
      <c r="CXF91" s="4"/>
      <c r="CXG91" s="4"/>
      <c r="CXH91" s="4"/>
      <c r="CXI91" s="4"/>
      <c r="CXJ91" s="4"/>
      <c r="CXK91" s="4"/>
      <c r="CXL91" s="4"/>
      <c r="CXM91" s="4"/>
      <c r="CXN91" s="4"/>
      <c r="CXO91" s="4"/>
      <c r="CXP91" s="4"/>
      <c r="CXQ91" s="4"/>
      <c r="CXR91" s="4"/>
      <c r="CXS91" s="4"/>
      <c r="CXT91" s="4"/>
      <c r="CXU91" s="4"/>
      <c r="CXV91" s="4"/>
      <c r="CXW91" s="4"/>
      <c r="CXX91" s="4"/>
      <c r="CXY91" s="4"/>
      <c r="CXZ91" s="4"/>
      <c r="CYA91" s="4"/>
      <c r="CYB91" s="4"/>
      <c r="CYC91" s="4"/>
      <c r="CYD91" s="4"/>
      <c r="CYE91" s="4"/>
      <c r="CYF91" s="4"/>
      <c r="CYG91" s="4"/>
      <c r="CYH91" s="4"/>
      <c r="CYI91" s="4"/>
      <c r="CYJ91" s="4"/>
      <c r="CYK91" s="4"/>
      <c r="CYL91" s="4"/>
      <c r="CYM91" s="4"/>
      <c r="CYN91" s="4"/>
      <c r="CYO91" s="4"/>
      <c r="CYP91" s="4"/>
      <c r="CYQ91" s="4"/>
      <c r="CYR91" s="4"/>
      <c r="CYS91" s="4"/>
      <c r="CYT91" s="4"/>
      <c r="CYU91" s="4"/>
      <c r="CYV91" s="4"/>
      <c r="CYW91" s="4"/>
      <c r="CYX91" s="4"/>
      <c r="CYY91" s="4"/>
      <c r="CYZ91" s="4"/>
      <c r="CZA91" s="4"/>
      <c r="CZB91" s="4"/>
      <c r="CZC91" s="4"/>
      <c r="CZD91" s="4"/>
      <c r="CZE91" s="4"/>
      <c r="CZF91" s="4"/>
      <c r="CZG91" s="4"/>
      <c r="CZH91" s="4"/>
      <c r="CZI91" s="4"/>
      <c r="CZJ91" s="4"/>
      <c r="CZK91" s="4"/>
      <c r="CZL91" s="4"/>
      <c r="CZM91" s="4"/>
      <c r="CZN91" s="4"/>
      <c r="CZO91" s="4"/>
      <c r="CZP91" s="4"/>
      <c r="CZQ91" s="4"/>
      <c r="CZR91" s="4"/>
      <c r="CZS91" s="4"/>
      <c r="CZT91" s="4"/>
      <c r="CZU91" s="4"/>
      <c r="CZV91" s="4"/>
      <c r="CZW91" s="4"/>
      <c r="CZX91" s="4"/>
      <c r="CZY91" s="4"/>
      <c r="CZZ91" s="4"/>
      <c r="DAA91" s="4"/>
      <c r="DAB91" s="4"/>
      <c r="DAC91" s="4"/>
      <c r="DAD91" s="4"/>
      <c r="DAE91" s="4"/>
      <c r="DAF91" s="4"/>
      <c r="DAG91" s="4"/>
      <c r="DAH91" s="4"/>
      <c r="DAI91" s="4"/>
      <c r="DAJ91" s="4"/>
      <c r="DAK91" s="4"/>
      <c r="DAL91" s="4"/>
      <c r="DAM91" s="4"/>
      <c r="DAN91" s="4"/>
      <c r="DAO91" s="4"/>
      <c r="DAP91" s="4"/>
      <c r="DAQ91" s="4"/>
      <c r="DAR91" s="4"/>
      <c r="DAS91" s="4"/>
      <c r="DAT91" s="4"/>
      <c r="DAU91" s="4"/>
      <c r="DAV91" s="4"/>
      <c r="DAW91" s="4"/>
      <c r="DAX91" s="4"/>
      <c r="DAY91" s="4"/>
      <c r="DAZ91" s="4"/>
      <c r="DBA91" s="4"/>
      <c r="DBB91" s="4"/>
      <c r="DBC91" s="4"/>
      <c r="DBD91" s="4"/>
      <c r="DBE91" s="4"/>
      <c r="DBF91" s="4"/>
      <c r="DBG91" s="4"/>
      <c r="DBH91" s="4"/>
      <c r="DBI91" s="4"/>
      <c r="DBJ91" s="4"/>
      <c r="DBK91" s="4"/>
      <c r="DBL91" s="4"/>
      <c r="DBM91" s="4"/>
      <c r="DBN91" s="4"/>
      <c r="DBO91" s="4"/>
      <c r="DBP91" s="4"/>
      <c r="DBQ91" s="4"/>
      <c r="DBR91" s="4"/>
      <c r="DBS91" s="4"/>
      <c r="DBT91" s="4"/>
      <c r="DBU91" s="4"/>
      <c r="DBV91" s="4"/>
      <c r="DBW91" s="4"/>
      <c r="DBX91" s="4"/>
      <c r="DBY91" s="4"/>
      <c r="DBZ91" s="4"/>
      <c r="DCA91" s="4"/>
      <c r="DCB91" s="4"/>
      <c r="DCC91" s="4"/>
      <c r="DCD91" s="4"/>
      <c r="DCE91" s="4"/>
      <c r="DCF91" s="4"/>
      <c r="DCG91" s="4"/>
      <c r="DCH91" s="4"/>
      <c r="DCI91" s="4"/>
      <c r="DCJ91" s="4"/>
      <c r="DCK91" s="4"/>
      <c r="DCL91" s="4"/>
      <c r="DCM91" s="4"/>
      <c r="DCN91" s="4"/>
      <c r="DCO91" s="4"/>
      <c r="DCP91" s="4"/>
      <c r="DCQ91" s="4"/>
      <c r="DCR91" s="4"/>
      <c r="DCS91" s="4"/>
      <c r="DCT91" s="4"/>
      <c r="DCU91" s="4"/>
      <c r="DCV91" s="4"/>
      <c r="DCW91" s="4"/>
      <c r="DCX91" s="4"/>
      <c r="DCY91" s="4"/>
      <c r="DCZ91" s="4"/>
      <c r="DDA91" s="4"/>
      <c r="DDB91" s="4"/>
      <c r="DDC91" s="4"/>
      <c r="DDD91" s="4"/>
      <c r="DDE91" s="4"/>
      <c r="DDF91" s="4"/>
      <c r="DDG91" s="4"/>
      <c r="DDH91" s="4"/>
      <c r="DDI91" s="4"/>
      <c r="DDJ91" s="4"/>
      <c r="DDK91" s="4"/>
      <c r="DDL91" s="4"/>
      <c r="DDM91" s="4"/>
      <c r="DDN91" s="4"/>
      <c r="DDO91" s="4"/>
      <c r="DDP91" s="4"/>
      <c r="DDQ91" s="4"/>
      <c r="DDR91" s="4"/>
      <c r="DDS91" s="4"/>
      <c r="DDT91" s="4"/>
      <c r="DDU91" s="4"/>
      <c r="DDV91" s="4"/>
      <c r="DDW91" s="4"/>
      <c r="DDX91" s="4"/>
      <c r="DDY91" s="4"/>
      <c r="DDZ91" s="4"/>
      <c r="DEA91" s="4"/>
      <c r="DEB91" s="4"/>
      <c r="DEC91" s="4"/>
      <c r="DED91" s="4"/>
      <c r="DEE91" s="4"/>
      <c r="DEF91" s="4"/>
      <c r="DEG91" s="4"/>
      <c r="DEH91" s="4"/>
      <c r="DEI91" s="4"/>
      <c r="DEJ91" s="4"/>
      <c r="DEK91" s="4"/>
      <c r="DEL91" s="4"/>
      <c r="DEM91" s="4"/>
      <c r="DEN91" s="4"/>
      <c r="DEO91" s="4"/>
      <c r="DEP91" s="4"/>
      <c r="DEQ91" s="4"/>
      <c r="DER91" s="4"/>
      <c r="DES91" s="4"/>
      <c r="DET91" s="4"/>
      <c r="DEU91" s="4"/>
      <c r="DEV91" s="4"/>
      <c r="DEW91" s="4"/>
      <c r="DEX91" s="4"/>
      <c r="DEY91" s="4"/>
      <c r="DEZ91" s="4"/>
      <c r="DFA91" s="4"/>
      <c r="DFB91" s="4"/>
      <c r="DFC91" s="4"/>
      <c r="DFD91" s="4"/>
      <c r="DFE91" s="4"/>
      <c r="DFF91" s="4"/>
      <c r="DFG91" s="4"/>
      <c r="DFH91" s="4"/>
      <c r="DFI91" s="4"/>
      <c r="DFJ91" s="4"/>
      <c r="DFK91" s="4"/>
      <c r="DFL91" s="4"/>
      <c r="DFM91" s="4"/>
      <c r="DFN91" s="4"/>
      <c r="DFO91" s="4"/>
      <c r="DFP91" s="4"/>
      <c r="DFQ91" s="4"/>
      <c r="DFR91" s="4"/>
      <c r="DFS91" s="4"/>
      <c r="DFT91" s="4"/>
      <c r="DFU91" s="4"/>
      <c r="DFV91" s="4"/>
      <c r="DFW91" s="4"/>
      <c r="DFX91" s="4"/>
      <c r="DFY91" s="4"/>
      <c r="DFZ91" s="4"/>
      <c r="DGA91" s="4"/>
      <c r="DGB91" s="4"/>
      <c r="DGC91" s="4"/>
      <c r="DGD91" s="4"/>
      <c r="DGE91" s="4"/>
      <c r="DGF91" s="4"/>
      <c r="DGG91" s="4"/>
      <c r="DGH91" s="4"/>
      <c r="DGI91" s="4"/>
      <c r="DGJ91" s="4"/>
      <c r="DGK91" s="4"/>
      <c r="DGL91" s="4"/>
      <c r="DGM91" s="4"/>
      <c r="DGN91" s="4"/>
      <c r="DGO91" s="4"/>
      <c r="DGP91" s="4"/>
      <c r="DGQ91" s="4"/>
      <c r="DGR91" s="4"/>
      <c r="DGS91" s="4"/>
      <c r="DGT91" s="4"/>
      <c r="DGU91" s="4"/>
      <c r="DGV91" s="4"/>
      <c r="DGW91" s="4"/>
      <c r="DGX91" s="4"/>
      <c r="DGY91" s="4"/>
      <c r="DGZ91" s="4"/>
      <c r="DHA91" s="4"/>
      <c r="DHB91" s="4"/>
      <c r="DHC91" s="4"/>
      <c r="DHD91" s="4"/>
      <c r="DHE91" s="4"/>
      <c r="DHF91" s="4"/>
      <c r="DHG91" s="4"/>
      <c r="DHH91" s="4"/>
      <c r="DHI91" s="4"/>
      <c r="DHJ91" s="4"/>
      <c r="DHK91" s="4"/>
      <c r="DHL91" s="4"/>
      <c r="DHM91" s="4"/>
      <c r="DHN91" s="4"/>
      <c r="DHO91" s="4"/>
      <c r="DHP91" s="4"/>
      <c r="DHQ91" s="4"/>
      <c r="DHR91" s="4"/>
      <c r="DHS91" s="4"/>
      <c r="DHT91" s="4"/>
      <c r="DHU91" s="4"/>
      <c r="DHV91" s="4"/>
      <c r="DHW91" s="4"/>
      <c r="DHX91" s="4"/>
      <c r="DHY91" s="4"/>
      <c r="DHZ91" s="4"/>
      <c r="DIA91" s="4"/>
      <c r="DIB91" s="4"/>
      <c r="DIC91" s="4"/>
      <c r="DID91" s="4"/>
      <c r="DIE91" s="4"/>
      <c r="DIF91" s="4"/>
      <c r="DIG91" s="4"/>
      <c r="DIH91" s="4"/>
      <c r="DII91" s="4"/>
      <c r="DIJ91" s="4"/>
      <c r="DIK91" s="4"/>
      <c r="DIL91" s="4"/>
      <c r="DIM91" s="4"/>
      <c r="DIN91" s="4"/>
      <c r="DIO91" s="4"/>
      <c r="DIP91" s="4"/>
      <c r="DIQ91" s="4"/>
      <c r="DIR91" s="4"/>
      <c r="DIS91" s="4"/>
      <c r="DIT91" s="4"/>
      <c r="DIU91" s="4"/>
      <c r="DIV91" s="4"/>
      <c r="DIW91" s="4"/>
      <c r="DIX91" s="4"/>
      <c r="DIY91" s="4"/>
      <c r="DIZ91" s="4"/>
      <c r="DJA91" s="4"/>
      <c r="DJB91" s="4"/>
      <c r="DJC91" s="4"/>
      <c r="DJD91" s="4"/>
      <c r="DJE91" s="4"/>
      <c r="DJF91" s="4"/>
      <c r="DJG91" s="4"/>
      <c r="DJH91" s="4"/>
      <c r="DJI91" s="4"/>
      <c r="DJJ91" s="4"/>
      <c r="DJK91" s="4"/>
      <c r="DJL91" s="4"/>
      <c r="DJM91" s="4"/>
      <c r="DJN91" s="4"/>
      <c r="DJO91" s="4"/>
      <c r="DJP91" s="4"/>
      <c r="DJQ91" s="4"/>
      <c r="DJR91" s="4"/>
      <c r="DJS91" s="4"/>
      <c r="DJT91" s="4"/>
      <c r="DJU91" s="4"/>
      <c r="DJV91" s="4"/>
      <c r="DJW91" s="4"/>
      <c r="DJX91" s="4"/>
      <c r="DJY91" s="4"/>
      <c r="DJZ91" s="4"/>
      <c r="DKA91" s="4"/>
      <c r="DKB91" s="4"/>
      <c r="DKC91" s="4"/>
      <c r="DKD91" s="4"/>
      <c r="DKE91" s="4"/>
      <c r="DKF91" s="4"/>
      <c r="DKG91" s="4"/>
      <c r="DKH91" s="4"/>
      <c r="DKI91" s="4"/>
      <c r="DKJ91" s="4"/>
      <c r="DKK91" s="4"/>
      <c r="DKL91" s="4"/>
      <c r="DKM91" s="4"/>
      <c r="DKN91" s="4"/>
      <c r="DKO91" s="4"/>
      <c r="DKP91" s="4"/>
      <c r="DKQ91" s="4"/>
      <c r="DKR91" s="4"/>
      <c r="DKS91" s="4"/>
      <c r="DKT91" s="4"/>
      <c r="DKU91" s="4"/>
      <c r="DKV91" s="4"/>
      <c r="DKW91" s="4"/>
      <c r="DKX91" s="4"/>
      <c r="DKY91" s="4"/>
      <c r="DKZ91" s="4"/>
      <c r="DLA91" s="4"/>
      <c r="DLB91" s="4"/>
      <c r="DLC91" s="4"/>
      <c r="DLD91" s="4"/>
      <c r="DLE91" s="4"/>
      <c r="DLF91" s="4"/>
      <c r="DLG91" s="4"/>
      <c r="DLH91" s="4"/>
      <c r="DLI91" s="4"/>
      <c r="DLJ91" s="4"/>
      <c r="DLK91" s="4"/>
      <c r="DLL91" s="4"/>
      <c r="DLM91" s="4"/>
      <c r="DLN91" s="4"/>
      <c r="DLO91" s="4"/>
      <c r="DLP91" s="4"/>
      <c r="DLQ91" s="4"/>
      <c r="DLR91" s="4"/>
      <c r="DLS91" s="4"/>
      <c r="DLT91" s="4"/>
      <c r="DLU91" s="4"/>
      <c r="DLV91" s="4"/>
      <c r="DLW91" s="4"/>
      <c r="DLX91" s="4"/>
      <c r="DLY91" s="4"/>
      <c r="DLZ91" s="4"/>
      <c r="DMA91" s="4"/>
      <c r="DMB91" s="4"/>
      <c r="DMC91" s="4"/>
      <c r="DMD91" s="4"/>
      <c r="DME91" s="4"/>
      <c r="DMF91" s="4"/>
      <c r="DMG91" s="4"/>
      <c r="DMH91" s="4"/>
      <c r="DMI91" s="4"/>
      <c r="DMJ91" s="4"/>
      <c r="DMK91" s="4"/>
      <c r="DML91" s="4"/>
      <c r="DMM91" s="4"/>
      <c r="DMN91" s="4"/>
      <c r="DMO91" s="4"/>
      <c r="DMP91" s="4"/>
      <c r="DMQ91" s="4"/>
      <c r="DMR91" s="4"/>
      <c r="DMS91" s="4"/>
      <c r="DMT91" s="4"/>
      <c r="DMU91" s="4"/>
      <c r="DMV91" s="4"/>
      <c r="DMW91" s="4"/>
      <c r="DMX91" s="4"/>
      <c r="DMY91" s="4"/>
      <c r="DMZ91" s="4"/>
      <c r="DNA91" s="4"/>
      <c r="DNB91" s="4"/>
      <c r="DNC91" s="4"/>
      <c r="DND91" s="4"/>
      <c r="DNE91" s="4"/>
      <c r="DNF91" s="4"/>
      <c r="DNG91" s="4"/>
      <c r="DNH91" s="4"/>
      <c r="DNI91" s="4"/>
      <c r="DNJ91" s="4"/>
      <c r="DNK91" s="4"/>
      <c r="DNL91" s="4"/>
      <c r="DNM91" s="4"/>
      <c r="DNN91" s="4"/>
      <c r="DNO91" s="4"/>
      <c r="DNP91" s="4"/>
      <c r="DNQ91" s="4"/>
      <c r="DNR91" s="4"/>
      <c r="DNS91" s="4"/>
      <c r="DNT91" s="4"/>
      <c r="DNU91" s="4"/>
      <c r="DNV91" s="4"/>
      <c r="DNW91" s="4"/>
      <c r="DNX91" s="4"/>
      <c r="DNY91" s="4"/>
      <c r="DNZ91" s="4"/>
      <c r="DOA91" s="4"/>
      <c r="DOB91" s="4"/>
      <c r="DOC91" s="4"/>
      <c r="DOD91" s="4"/>
      <c r="DOE91" s="4"/>
      <c r="DOF91" s="4"/>
      <c r="DOG91" s="4"/>
      <c r="DOH91" s="4"/>
      <c r="DOI91" s="4"/>
      <c r="DOJ91" s="4"/>
      <c r="DOK91" s="4"/>
      <c r="DOL91" s="4"/>
      <c r="DOM91" s="4"/>
      <c r="DON91" s="4"/>
      <c r="DOO91" s="4"/>
      <c r="DOP91" s="4"/>
      <c r="DOQ91" s="4"/>
      <c r="DOR91" s="4"/>
      <c r="DOS91" s="4"/>
      <c r="DOT91" s="4"/>
      <c r="DOU91" s="4"/>
      <c r="DOV91" s="4"/>
      <c r="DOW91" s="4"/>
      <c r="DOX91" s="4"/>
      <c r="DOY91" s="4"/>
      <c r="DOZ91" s="4"/>
      <c r="DPA91" s="4"/>
      <c r="DPB91" s="4"/>
      <c r="DPC91" s="4"/>
      <c r="DPD91" s="4"/>
      <c r="DPE91" s="4"/>
      <c r="DPF91" s="4"/>
      <c r="DPG91" s="4"/>
      <c r="DPH91" s="4"/>
      <c r="DPI91" s="4"/>
      <c r="DPJ91" s="4"/>
      <c r="DPK91" s="4"/>
      <c r="DPL91" s="4"/>
      <c r="DPM91" s="4"/>
      <c r="DPN91" s="4"/>
      <c r="DPO91" s="4"/>
      <c r="DPP91" s="4"/>
      <c r="DPQ91" s="4"/>
      <c r="DPR91" s="4"/>
      <c r="DPS91" s="4"/>
      <c r="DPT91" s="4"/>
      <c r="DPU91" s="4"/>
      <c r="DPV91" s="4"/>
      <c r="DPW91" s="4"/>
      <c r="DPX91" s="4"/>
      <c r="DPY91" s="4"/>
      <c r="DPZ91" s="4"/>
      <c r="DQA91" s="4"/>
      <c r="DQB91" s="4"/>
      <c r="DQC91" s="4"/>
      <c r="DQD91" s="4"/>
      <c r="DQE91" s="4"/>
      <c r="DQF91" s="4"/>
      <c r="DQG91" s="4"/>
      <c r="DQH91" s="4"/>
      <c r="DQI91" s="4"/>
      <c r="DQJ91" s="4"/>
      <c r="DQK91" s="4"/>
      <c r="DQL91" s="4"/>
      <c r="DQM91" s="4"/>
      <c r="DQN91" s="4"/>
      <c r="DQO91" s="4"/>
      <c r="DQP91" s="4"/>
      <c r="DQQ91" s="4"/>
      <c r="DQR91" s="4"/>
      <c r="DQS91" s="4"/>
      <c r="DQT91" s="4"/>
      <c r="DQU91" s="4"/>
      <c r="DQV91" s="4"/>
      <c r="DQW91" s="4"/>
      <c r="DQX91" s="4"/>
      <c r="DQY91" s="4"/>
      <c r="DQZ91" s="4"/>
      <c r="DRA91" s="4"/>
      <c r="DRB91" s="4"/>
      <c r="DRC91" s="4"/>
      <c r="DRD91" s="4"/>
      <c r="DRE91" s="4"/>
      <c r="DRF91" s="4"/>
      <c r="DRG91" s="4"/>
      <c r="DRH91" s="4"/>
      <c r="DRI91" s="4"/>
      <c r="DRJ91" s="4"/>
      <c r="DRK91" s="4"/>
      <c r="DRL91" s="4"/>
      <c r="DRM91" s="4"/>
      <c r="DRN91" s="4"/>
      <c r="DRO91" s="4"/>
      <c r="DRP91" s="4"/>
      <c r="DRQ91" s="4"/>
      <c r="DRR91" s="4"/>
      <c r="DRS91" s="4"/>
      <c r="DRT91" s="4"/>
      <c r="DRU91" s="4"/>
      <c r="DRV91" s="4"/>
      <c r="DRW91" s="4"/>
      <c r="DRX91" s="4"/>
      <c r="DRY91" s="4"/>
      <c r="DRZ91" s="4"/>
      <c r="DSA91" s="4"/>
      <c r="DSB91" s="4"/>
      <c r="DSC91" s="4"/>
      <c r="DSD91" s="4"/>
      <c r="DSE91" s="4"/>
      <c r="DSF91" s="4"/>
      <c r="DSG91" s="4"/>
      <c r="DSH91" s="4"/>
      <c r="DSI91" s="4"/>
      <c r="DSJ91" s="4"/>
      <c r="DSK91" s="4"/>
      <c r="DSL91" s="4"/>
      <c r="DSM91" s="4"/>
      <c r="DSN91" s="4"/>
      <c r="DSO91" s="4"/>
      <c r="DSP91" s="4"/>
      <c r="DSQ91" s="4"/>
      <c r="DSR91" s="4"/>
      <c r="DSS91" s="4"/>
      <c r="DST91" s="4"/>
      <c r="DSU91" s="4"/>
      <c r="DSV91" s="4"/>
      <c r="DSW91" s="4"/>
      <c r="DSX91" s="4"/>
      <c r="DSY91" s="4"/>
      <c r="DSZ91" s="4"/>
      <c r="DTA91" s="4"/>
      <c r="DTB91" s="4"/>
      <c r="DTC91" s="4"/>
      <c r="DTD91" s="4"/>
      <c r="DTE91" s="4"/>
      <c r="DTF91" s="4"/>
      <c r="DTG91" s="4"/>
      <c r="DTH91" s="4"/>
      <c r="DTI91" s="4"/>
      <c r="DTJ91" s="4"/>
      <c r="DTK91" s="4"/>
      <c r="DTL91" s="4"/>
      <c r="DTM91" s="4"/>
      <c r="DTN91" s="4"/>
      <c r="DTO91" s="4"/>
      <c r="DTP91" s="4"/>
      <c r="DTQ91" s="4"/>
      <c r="DTR91" s="4"/>
      <c r="DTS91" s="4"/>
      <c r="DTT91" s="4"/>
      <c r="DTU91" s="4"/>
      <c r="DTV91" s="4"/>
      <c r="DTW91" s="4"/>
      <c r="DTX91" s="4"/>
      <c r="DTY91" s="4"/>
      <c r="DTZ91" s="4"/>
      <c r="DUA91" s="4"/>
      <c r="DUB91" s="4"/>
      <c r="DUC91" s="4"/>
      <c r="DUD91" s="4"/>
      <c r="DUE91" s="4"/>
      <c r="DUF91" s="4"/>
      <c r="DUG91" s="4"/>
      <c r="DUH91" s="4"/>
      <c r="DUI91" s="4"/>
      <c r="DUJ91" s="4"/>
      <c r="DUK91" s="4"/>
      <c r="DUL91" s="4"/>
      <c r="DUM91" s="4"/>
      <c r="DUN91" s="4"/>
      <c r="DUO91" s="4"/>
      <c r="DUP91" s="4"/>
      <c r="DUQ91" s="4"/>
      <c r="DUR91" s="4"/>
      <c r="DUS91" s="4"/>
      <c r="DUT91" s="4"/>
      <c r="DUU91" s="4"/>
      <c r="DUV91" s="4"/>
      <c r="DUW91" s="4"/>
      <c r="DUX91" s="4"/>
      <c r="DUY91" s="4"/>
      <c r="DUZ91" s="4"/>
      <c r="DVA91" s="4"/>
      <c r="DVB91" s="4"/>
      <c r="DVC91" s="4"/>
      <c r="DVD91" s="4"/>
      <c r="DVE91" s="4"/>
      <c r="DVF91" s="4"/>
      <c r="DVG91" s="4"/>
      <c r="DVH91" s="4"/>
      <c r="DVI91" s="4"/>
      <c r="DVJ91" s="4"/>
      <c r="DVK91" s="4"/>
      <c r="DVL91" s="4"/>
      <c r="DVM91" s="4"/>
      <c r="DVN91" s="4"/>
      <c r="DVO91" s="4"/>
      <c r="DVP91" s="4"/>
      <c r="DVQ91" s="4"/>
      <c r="DVR91" s="4"/>
      <c r="DVS91" s="4"/>
      <c r="DVT91" s="4"/>
      <c r="DVU91" s="4"/>
      <c r="DVV91" s="4"/>
      <c r="DVW91" s="4"/>
      <c r="DVX91" s="4"/>
      <c r="DVY91" s="4"/>
      <c r="DVZ91" s="4"/>
      <c r="DWA91" s="4"/>
      <c r="DWB91" s="4"/>
      <c r="DWC91" s="4"/>
      <c r="DWD91" s="4"/>
      <c r="DWE91" s="4"/>
      <c r="DWF91" s="4"/>
      <c r="DWG91" s="4"/>
      <c r="DWH91" s="4"/>
      <c r="DWI91" s="4"/>
      <c r="DWJ91" s="4"/>
      <c r="DWK91" s="4"/>
      <c r="DWL91" s="4"/>
      <c r="DWM91" s="4"/>
      <c r="DWN91" s="4"/>
      <c r="DWO91" s="4"/>
      <c r="DWP91" s="4"/>
      <c r="DWQ91" s="4"/>
      <c r="DWR91" s="4"/>
      <c r="DWS91" s="4"/>
      <c r="DWT91" s="4"/>
      <c r="DWU91" s="4"/>
      <c r="DWV91" s="4"/>
      <c r="DWW91" s="4"/>
      <c r="DWX91" s="4"/>
      <c r="DWY91" s="4"/>
      <c r="DWZ91" s="4"/>
      <c r="DXA91" s="4"/>
      <c r="DXB91" s="4"/>
      <c r="DXC91" s="4"/>
      <c r="DXD91" s="4"/>
      <c r="DXE91" s="4"/>
      <c r="DXF91" s="4"/>
      <c r="DXG91" s="4"/>
      <c r="DXH91" s="4"/>
      <c r="DXI91" s="4"/>
      <c r="DXJ91" s="4"/>
      <c r="DXK91" s="4"/>
      <c r="DXL91" s="4"/>
      <c r="DXM91" s="4"/>
      <c r="DXN91" s="4"/>
      <c r="DXO91" s="4"/>
      <c r="DXP91" s="4"/>
      <c r="DXQ91" s="4"/>
      <c r="DXR91" s="4"/>
      <c r="DXS91" s="4"/>
      <c r="DXT91" s="4"/>
      <c r="DXU91" s="4"/>
      <c r="DXV91" s="4"/>
      <c r="DXW91" s="4"/>
      <c r="DXX91" s="4"/>
      <c r="DXY91" s="4"/>
      <c r="DXZ91" s="4"/>
      <c r="DYA91" s="4"/>
      <c r="DYB91" s="4"/>
      <c r="DYC91" s="4"/>
      <c r="DYD91" s="4"/>
      <c r="DYE91" s="4"/>
      <c r="DYF91" s="4"/>
      <c r="DYG91" s="4"/>
      <c r="DYH91" s="4"/>
      <c r="DYI91" s="4"/>
      <c r="DYJ91" s="4"/>
      <c r="DYK91" s="4"/>
      <c r="DYL91" s="4"/>
      <c r="DYM91" s="4"/>
      <c r="DYN91" s="4"/>
      <c r="DYO91" s="4"/>
      <c r="DYP91" s="4"/>
      <c r="DYQ91" s="4"/>
      <c r="DYR91" s="4"/>
      <c r="DYS91" s="4"/>
      <c r="DYT91" s="4"/>
      <c r="DYU91" s="4"/>
      <c r="DYV91" s="4"/>
      <c r="DYW91" s="4"/>
      <c r="DYX91" s="4"/>
      <c r="DYY91" s="4"/>
      <c r="DYZ91" s="4"/>
      <c r="DZA91" s="4"/>
      <c r="DZB91" s="4"/>
      <c r="DZC91" s="4"/>
      <c r="DZD91" s="4"/>
      <c r="DZE91" s="4"/>
      <c r="DZF91" s="4"/>
      <c r="DZG91" s="4"/>
      <c r="DZH91" s="4"/>
      <c r="DZI91" s="4"/>
      <c r="DZJ91" s="4"/>
      <c r="DZK91" s="4"/>
      <c r="DZL91" s="4"/>
      <c r="DZM91" s="4"/>
      <c r="DZN91" s="4"/>
      <c r="DZO91" s="4"/>
      <c r="DZP91" s="4"/>
      <c r="DZQ91" s="4"/>
      <c r="DZR91" s="4"/>
      <c r="DZS91" s="4"/>
      <c r="DZT91" s="4"/>
      <c r="DZU91" s="4"/>
      <c r="DZV91" s="4"/>
      <c r="DZW91" s="4"/>
      <c r="DZX91" s="4"/>
      <c r="DZY91" s="4"/>
      <c r="DZZ91" s="4"/>
      <c r="EAA91" s="4"/>
      <c r="EAB91" s="4"/>
      <c r="EAC91" s="4"/>
      <c r="EAD91" s="4"/>
      <c r="EAE91" s="4"/>
      <c r="EAF91" s="4"/>
      <c r="EAG91" s="4"/>
      <c r="EAH91" s="4"/>
      <c r="EAI91" s="4"/>
      <c r="EAJ91" s="4"/>
      <c r="EAK91" s="4"/>
      <c r="EAL91" s="4"/>
      <c r="EAM91" s="4"/>
      <c r="EAN91" s="4"/>
      <c r="EAO91" s="4"/>
      <c r="EAP91" s="4"/>
      <c r="EAQ91" s="4"/>
      <c r="EAR91" s="4"/>
      <c r="EAS91" s="4"/>
      <c r="EAT91" s="4"/>
      <c r="EAU91" s="4"/>
      <c r="EAV91" s="4"/>
      <c r="EAW91" s="4"/>
      <c r="EAX91" s="4"/>
      <c r="EAY91" s="4"/>
      <c r="EAZ91" s="4"/>
      <c r="EBA91" s="4"/>
      <c r="EBB91" s="4"/>
      <c r="EBC91" s="4"/>
      <c r="EBD91" s="4"/>
      <c r="EBE91" s="4"/>
      <c r="EBF91" s="4"/>
      <c r="EBG91" s="4"/>
      <c r="EBH91" s="4"/>
      <c r="EBI91" s="4"/>
      <c r="EBJ91" s="4"/>
      <c r="EBK91" s="4"/>
      <c r="EBL91" s="4"/>
      <c r="EBM91" s="4"/>
      <c r="EBN91" s="4"/>
      <c r="EBO91" s="4"/>
      <c r="EBP91" s="4"/>
      <c r="EBQ91" s="4"/>
      <c r="EBR91" s="4"/>
      <c r="EBS91" s="4"/>
      <c r="EBT91" s="4"/>
      <c r="EBU91" s="4"/>
      <c r="EBV91" s="4"/>
      <c r="EBW91" s="4"/>
      <c r="EBX91" s="4"/>
      <c r="EBY91" s="4"/>
      <c r="EBZ91" s="4"/>
      <c r="ECA91" s="4"/>
      <c r="ECB91" s="4"/>
      <c r="ECC91" s="4"/>
      <c r="ECD91" s="4"/>
      <c r="ECE91" s="4"/>
      <c r="ECF91" s="4"/>
      <c r="ECG91" s="4"/>
      <c r="ECH91" s="4"/>
      <c r="ECI91" s="4"/>
      <c r="ECJ91" s="4"/>
      <c r="ECK91" s="4"/>
      <c r="ECL91" s="4"/>
      <c r="ECM91" s="4"/>
      <c r="ECN91" s="4"/>
      <c r="ECO91" s="4"/>
      <c r="ECP91" s="4"/>
      <c r="ECQ91" s="4"/>
      <c r="ECR91" s="4"/>
      <c r="ECS91" s="4"/>
      <c r="ECT91" s="4"/>
      <c r="ECU91" s="4"/>
      <c r="ECV91" s="4"/>
      <c r="ECW91" s="4"/>
      <c r="ECX91" s="4"/>
      <c r="ECY91" s="4"/>
      <c r="ECZ91" s="4"/>
      <c r="EDA91" s="4"/>
      <c r="EDB91" s="4"/>
      <c r="EDC91" s="4"/>
      <c r="EDD91" s="4"/>
      <c r="EDE91" s="4"/>
      <c r="EDF91" s="4"/>
      <c r="EDG91" s="4"/>
      <c r="EDH91" s="4"/>
      <c r="EDI91" s="4"/>
      <c r="EDJ91" s="4"/>
      <c r="EDK91" s="4"/>
      <c r="EDL91" s="4"/>
      <c r="EDM91" s="4"/>
      <c r="EDN91" s="4"/>
      <c r="EDO91" s="4"/>
      <c r="EDP91" s="4"/>
      <c r="EDQ91" s="4"/>
      <c r="EDR91" s="4"/>
      <c r="EDS91" s="4"/>
      <c r="EDT91" s="4"/>
      <c r="EDU91" s="4"/>
      <c r="EDV91" s="4"/>
      <c r="EDW91" s="4"/>
      <c r="EDX91" s="4"/>
      <c r="EDY91" s="4"/>
      <c r="EDZ91" s="4"/>
      <c r="EEA91" s="4"/>
      <c r="EEB91" s="4"/>
      <c r="EEC91" s="4"/>
      <c r="EED91" s="4"/>
      <c r="EEE91" s="4"/>
      <c r="EEF91" s="4"/>
      <c r="EEG91" s="4"/>
      <c r="EEH91" s="4"/>
      <c r="EEI91" s="4"/>
      <c r="EEJ91" s="4"/>
      <c r="EEK91" s="4"/>
      <c r="EEL91" s="4"/>
      <c r="EEM91" s="4"/>
      <c r="EEN91" s="4"/>
      <c r="EEO91" s="4"/>
      <c r="EEP91" s="4"/>
      <c r="EEQ91" s="4"/>
      <c r="EER91" s="4"/>
      <c r="EES91" s="4"/>
      <c r="EET91" s="4"/>
      <c r="EEU91" s="4"/>
      <c r="EEV91" s="4"/>
      <c r="EEW91" s="4"/>
      <c r="EEX91" s="4"/>
      <c r="EEY91" s="4"/>
      <c r="EEZ91" s="4"/>
      <c r="EFA91" s="4"/>
      <c r="EFB91" s="4"/>
      <c r="EFC91" s="4"/>
      <c r="EFD91" s="4"/>
      <c r="EFE91" s="4"/>
      <c r="EFF91" s="4"/>
      <c r="EFG91" s="4"/>
      <c r="EFH91" s="4"/>
      <c r="EFI91" s="4"/>
      <c r="EFJ91" s="4"/>
      <c r="EFK91" s="4"/>
      <c r="EFL91" s="4"/>
      <c r="EFM91" s="4"/>
      <c r="EFN91" s="4"/>
      <c r="EFO91" s="4"/>
      <c r="EFP91" s="4"/>
      <c r="EFQ91" s="4"/>
      <c r="EFR91" s="4"/>
      <c r="EFS91" s="4"/>
      <c r="EFT91" s="4"/>
      <c r="EFU91" s="4"/>
      <c r="EFV91" s="4"/>
      <c r="EFW91" s="4"/>
      <c r="EFX91" s="4"/>
      <c r="EFY91" s="4"/>
      <c r="EFZ91" s="4"/>
      <c r="EGA91" s="4"/>
      <c r="EGB91" s="4"/>
      <c r="EGC91" s="4"/>
      <c r="EGD91" s="4"/>
      <c r="EGE91" s="4"/>
      <c r="EGF91" s="4"/>
      <c r="EGG91" s="4"/>
      <c r="EGH91" s="4"/>
      <c r="EGI91" s="4"/>
      <c r="EGJ91" s="4"/>
      <c r="EGK91" s="4"/>
      <c r="EGL91" s="4"/>
      <c r="EGM91" s="4"/>
      <c r="EGN91" s="4"/>
      <c r="EGO91" s="4"/>
      <c r="EGP91" s="4"/>
      <c r="EGQ91" s="4"/>
      <c r="EGR91" s="4"/>
      <c r="EGS91" s="4"/>
      <c r="EGT91" s="4"/>
      <c r="EGU91" s="4"/>
      <c r="EGV91" s="4"/>
      <c r="EGW91" s="4"/>
      <c r="EGX91" s="4"/>
      <c r="EGY91" s="4"/>
      <c r="EGZ91" s="4"/>
      <c r="EHA91" s="4"/>
      <c r="EHB91" s="4"/>
      <c r="EHC91" s="4"/>
      <c r="EHD91" s="4"/>
      <c r="EHE91" s="4"/>
      <c r="EHF91" s="4"/>
      <c r="EHG91" s="4"/>
      <c r="EHH91" s="4"/>
      <c r="EHI91" s="4"/>
      <c r="EHJ91" s="4"/>
      <c r="EHK91" s="4"/>
      <c r="EHL91" s="4"/>
      <c r="EHM91" s="4"/>
      <c r="EHN91" s="4"/>
      <c r="EHO91" s="4"/>
      <c r="EHP91" s="4"/>
      <c r="EHQ91" s="4"/>
      <c r="EHR91" s="4"/>
      <c r="EHS91" s="4"/>
      <c r="EHT91" s="4"/>
      <c r="EHU91" s="4"/>
      <c r="EHV91" s="4"/>
      <c r="EHW91" s="4"/>
      <c r="EHX91" s="4"/>
      <c r="EHY91" s="4"/>
      <c r="EHZ91" s="4"/>
      <c r="EIA91" s="4"/>
      <c r="EIB91" s="4"/>
      <c r="EIC91" s="4"/>
      <c r="EID91" s="4"/>
      <c r="EIE91" s="4"/>
      <c r="EIF91" s="4"/>
      <c r="EIG91" s="4"/>
      <c r="EIH91" s="4"/>
      <c r="EII91" s="4"/>
      <c r="EIJ91" s="4"/>
      <c r="EIK91" s="4"/>
      <c r="EIL91" s="4"/>
      <c r="EIM91" s="4"/>
      <c r="EIN91" s="4"/>
      <c r="EIO91" s="4"/>
      <c r="EIP91" s="4"/>
      <c r="EIQ91" s="4"/>
      <c r="EIR91" s="4"/>
      <c r="EIS91" s="4"/>
      <c r="EIT91" s="4"/>
      <c r="EIU91" s="4"/>
      <c r="EIV91" s="4"/>
      <c r="EIW91" s="4"/>
      <c r="EIX91" s="4"/>
      <c r="EIY91" s="4"/>
      <c r="EIZ91" s="4"/>
      <c r="EJA91" s="4"/>
      <c r="EJB91" s="4"/>
      <c r="EJC91" s="4"/>
      <c r="EJD91" s="4"/>
      <c r="EJE91" s="4"/>
      <c r="EJF91" s="4"/>
      <c r="EJG91" s="4"/>
      <c r="EJH91" s="4"/>
      <c r="EJI91" s="4"/>
      <c r="EJJ91" s="4"/>
      <c r="EJK91" s="4"/>
      <c r="EJL91" s="4"/>
      <c r="EJM91" s="4"/>
      <c r="EJN91" s="4"/>
      <c r="EJO91" s="4"/>
      <c r="EJP91" s="4"/>
      <c r="EJQ91" s="4"/>
      <c r="EJR91" s="4"/>
      <c r="EJS91" s="4"/>
      <c r="EJT91" s="4"/>
      <c r="EJU91" s="4"/>
      <c r="EJV91" s="4"/>
      <c r="EJW91" s="4"/>
      <c r="EJX91" s="4"/>
      <c r="EJY91" s="4"/>
      <c r="EJZ91" s="4"/>
      <c r="EKA91" s="4"/>
      <c r="EKB91" s="4"/>
      <c r="EKC91" s="4"/>
      <c r="EKD91" s="4"/>
      <c r="EKE91" s="4"/>
      <c r="EKF91" s="4"/>
      <c r="EKG91" s="4"/>
      <c r="EKH91" s="4"/>
      <c r="EKI91" s="4"/>
      <c r="EKJ91" s="4"/>
      <c r="EKK91" s="4"/>
      <c r="EKL91" s="4"/>
      <c r="EKM91" s="4"/>
      <c r="EKN91" s="4"/>
      <c r="EKO91" s="4"/>
      <c r="EKP91" s="4"/>
      <c r="EKQ91" s="4"/>
      <c r="EKR91" s="4"/>
      <c r="EKS91" s="4"/>
      <c r="EKT91" s="4"/>
      <c r="EKU91" s="4"/>
      <c r="EKV91" s="4"/>
      <c r="EKW91" s="4"/>
      <c r="EKX91" s="4"/>
      <c r="EKY91" s="4"/>
      <c r="EKZ91" s="4"/>
      <c r="ELA91" s="4"/>
      <c r="ELB91" s="4"/>
      <c r="ELC91" s="4"/>
      <c r="ELD91" s="4"/>
      <c r="ELE91" s="4"/>
      <c r="ELF91" s="4"/>
      <c r="ELG91" s="4"/>
      <c r="ELH91" s="4"/>
      <c r="ELI91" s="4"/>
      <c r="ELJ91" s="4"/>
      <c r="ELK91" s="4"/>
      <c r="ELL91" s="4"/>
      <c r="ELM91" s="4"/>
      <c r="ELN91" s="4"/>
      <c r="ELO91" s="4"/>
      <c r="ELP91" s="4"/>
      <c r="ELQ91" s="4"/>
      <c r="ELR91" s="4"/>
      <c r="ELS91" s="4"/>
      <c r="ELT91" s="4"/>
      <c r="ELU91" s="4"/>
      <c r="ELV91" s="4"/>
      <c r="ELW91" s="4"/>
      <c r="ELX91" s="4"/>
      <c r="ELY91" s="4"/>
      <c r="ELZ91" s="4"/>
      <c r="EMA91" s="4"/>
      <c r="EMB91" s="4"/>
      <c r="EMC91" s="4"/>
      <c r="EMD91" s="4"/>
      <c r="EME91" s="4"/>
      <c r="EMF91" s="4"/>
      <c r="EMG91" s="4"/>
      <c r="EMH91" s="4"/>
      <c r="EMI91" s="4"/>
      <c r="EMJ91" s="4"/>
      <c r="EMK91" s="4"/>
      <c r="EML91" s="4"/>
      <c r="EMM91" s="4"/>
      <c r="EMN91" s="4"/>
      <c r="EMO91" s="4"/>
      <c r="EMP91" s="4"/>
      <c r="EMQ91" s="4"/>
      <c r="EMR91" s="4"/>
      <c r="EMS91" s="4"/>
      <c r="EMT91" s="4"/>
      <c r="EMU91" s="4"/>
      <c r="EMV91" s="4"/>
      <c r="EMW91" s="4"/>
      <c r="EMX91" s="4"/>
      <c r="EMY91" s="4"/>
      <c r="EMZ91" s="4"/>
      <c r="ENA91" s="4"/>
      <c r="ENB91" s="4"/>
      <c r="ENC91" s="4"/>
      <c r="END91" s="4"/>
      <c r="ENE91" s="4"/>
      <c r="ENF91" s="4"/>
      <c r="ENG91" s="4"/>
      <c r="ENH91" s="4"/>
      <c r="ENI91" s="4"/>
      <c r="ENJ91" s="4"/>
      <c r="ENK91" s="4"/>
      <c r="ENL91" s="4"/>
      <c r="ENM91" s="4"/>
      <c r="ENN91" s="4"/>
      <c r="ENO91" s="4"/>
      <c r="ENP91" s="4"/>
      <c r="ENQ91" s="4"/>
      <c r="ENR91" s="4"/>
      <c r="ENS91" s="4"/>
      <c r="ENT91" s="4"/>
      <c r="ENU91" s="4"/>
      <c r="ENV91" s="4"/>
      <c r="ENW91" s="4"/>
      <c r="ENX91" s="4"/>
      <c r="ENY91" s="4"/>
      <c r="ENZ91" s="4"/>
      <c r="EOA91" s="4"/>
      <c r="EOB91" s="4"/>
      <c r="EOC91" s="4"/>
      <c r="EOD91" s="4"/>
      <c r="EOE91" s="4"/>
      <c r="EOF91" s="4"/>
      <c r="EOG91" s="4"/>
      <c r="EOH91" s="4"/>
      <c r="EOI91" s="4"/>
      <c r="EOJ91" s="4"/>
      <c r="EOK91" s="4"/>
      <c r="EOL91" s="4"/>
      <c r="EOM91" s="4"/>
      <c r="EON91" s="4"/>
      <c r="EOO91" s="4"/>
      <c r="EOP91" s="4"/>
      <c r="EOQ91" s="4"/>
      <c r="EOR91" s="4"/>
      <c r="EOS91" s="4"/>
      <c r="EOT91" s="4"/>
      <c r="EOU91" s="4"/>
      <c r="EOV91" s="4"/>
      <c r="EOW91" s="4"/>
      <c r="EOX91" s="4"/>
      <c r="EOY91" s="4"/>
      <c r="EOZ91" s="4"/>
      <c r="EPA91" s="4"/>
      <c r="EPB91" s="4"/>
      <c r="EPC91" s="4"/>
      <c r="EPD91" s="4"/>
      <c r="EPE91" s="4"/>
      <c r="EPF91" s="4"/>
      <c r="EPG91" s="4"/>
      <c r="EPH91" s="4"/>
      <c r="EPI91" s="4"/>
      <c r="EPJ91" s="4"/>
      <c r="EPK91" s="4"/>
      <c r="EPL91" s="4"/>
      <c r="EPM91" s="4"/>
      <c r="EPN91" s="4"/>
      <c r="EPO91" s="4"/>
      <c r="EPP91" s="4"/>
      <c r="EPQ91" s="4"/>
      <c r="EPR91" s="4"/>
      <c r="EPS91" s="4"/>
      <c r="EPT91" s="4"/>
      <c r="EPU91" s="4"/>
      <c r="EPV91" s="4"/>
      <c r="EPW91" s="4"/>
      <c r="EPX91" s="4"/>
      <c r="EPY91" s="4"/>
      <c r="EPZ91" s="4"/>
      <c r="EQA91" s="4"/>
      <c r="EQB91" s="4"/>
      <c r="EQC91" s="4"/>
      <c r="EQD91" s="4"/>
      <c r="EQE91" s="4"/>
      <c r="EQF91" s="4"/>
      <c r="EQG91" s="4"/>
      <c r="EQH91" s="4"/>
      <c r="EQI91" s="4"/>
      <c r="EQJ91" s="4"/>
      <c r="EQK91" s="4"/>
      <c r="EQL91" s="4"/>
      <c r="EQM91" s="4"/>
      <c r="EQN91" s="4"/>
      <c r="EQO91" s="4"/>
      <c r="EQP91" s="4"/>
      <c r="EQQ91" s="4"/>
      <c r="EQR91" s="4"/>
      <c r="EQS91" s="4"/>
      <c r="EQT91" s="4"/>
      <c r="EQU91" s="4"/>
      <c r="EQV91" s="4"/>
      <c r="EQW91" s="4"/>
      <c r="EQX91" s="4"/>
      <c r="EQY91" s="4"/>
      <c r="EQZ91" s="4"/>
      <c r="ERA91" s="4"/>
      <c r="ERB91" s="4"/>
      <c r="ERC91" s="4"/>
      <c r="ERD91" s="4"/>
      <c r="ERE91" s="4"/>
      <c r="ERF91" s="4"/>
      <c r="ERG91" s="4"/>
      <c r="ERH91" s="4"/>
      <c r="ERI91" s="4"/>
      <c r="ERJ91" s="4"/>
      <c r="ERK91" s="4"/>
      <c r="ERL91" s="4"/>
      <c r="ERM91" s="4"/>
      <c r="ERN91" s="4"/>
      <c r="ERO91" s="4"/>
      <c r="ERP91" s="4"/>
      <c r="ERQ91" s="4"/>
      <c r="ERR91" s="4"/>
      <c r="ERS91" s="4"/>
      <c r="ERT91" s="4"/>
      <c r="ERU91" s="4"/>
      <c r="ERV91" s="4"/>
      <c r="ERW91" s="4"/>
      <c r="ERX91" s="4"/>
      <c r="ERY91" s="4"/>
      <c r="ERZ91" s="4"/>
      <c r="ESA91" s="4"/>
      <c r="ESB91" s="4"/>
      <c r="ESC91" s="4"/>
      <c r="ESD91" s="4"/>
      <c r="ESE91" s="4"/>
      <c r="ESF91" s="4"/>
      <c r="ESG91" s="4"/>
      <c r="ESH91" s="4"/>
      <c r="ESI91" s="4"/>
      <c r="ESJ91" s="4"/>
      <c r="ESK91" s="4"/>
      <c r="ESL91" s="4"/>
      <c r="ESM91" s="4"/>
      <c r="ESN91" s="4"/>
      <c r="ESO91" s="4"/>
      <c r="ESP91" s="4"/>
      <c r="ESQ91" s="4"/>
      <c r="ESR91" s="4"/>
      <c r="ESS91" s="4"/>
      <c r="EST91" s="4"/>
      <c r="ESU91" s="4"/>
      <c r="ESV91" s="4"/>
      <c r="ESW91" s="4"/>
      <c r="ESX91" s="4"/>
      <c r="ESY91" s="4"/>
      <c r="ESZ91" s="4"/>
      <c r="ETA91" s="4"/>
      <c r="ETB91" s="4"/>
      <c r="ETC91" s="4"/>
      <c r="ETD91" s="4"/>
      <c r="ETE91" s="4"/>
      <c r="ETF91" s="4"/>
      <c r="ETG91" s="4"/>
      <c r="ETH91" s="4"/>
      <c r="ETI91" s="4"/>
      <c r="ETJ91" s="4"/>
      <c r="ETK91" s="4"/>
      <c r="ETL91" s="4"/>
      <c r="ETM91" s="4"/>
      <c r="ETN91" s="4"/>
      <c r="ETO91" s="4"/>
      <c r="ETP91" s="4"/>
      <c r="ETQ91" s="4"/>
      <c r="ETR91" s="4"/>
      <c r="ETS91" s="4"/>
      <c r="ETT91" s="4"/>
      <c r="ETU91" s="4"/>
      <c r="ETV91" s="4"/>
      <c r="ETW91" s="4"/>
      <c r="ETX91" s="4"/>
      <c r="ETY91" s="4"/>
      <c r="ETZ91" s="4"/>
      <c r="EUA91" s="4"/>
      <c r="EUB91" s="4"/>
      <c r="EUC91" s="4"/>
      <c r="EUD91" s="4"/>
      <c r="EUE91" s="4"/>
      <c r="EUF91" s="4"/>
      <c r="EUG91" s="4"/>
      <c r="EUH91" s="4"/>
      <c r="EUI91" s="4"/>
      <c r="EUJ91" s="4"/>
      <c r="EUK91" s="4"/>
      <c r="EUL91" s="4"/>
      <c r="EUM91" s="4"/>
      <c r="EUN91" s="4"/>
      <c r="EUO91" s="4"/>
      <c r="EUP91" s="4"/>
      <c r="EUQ91" s="4"/>
      <c r="EUR91" s="4"/>
      <c r="EUS91" s="4"/>
      <c r="EUT91" s="4"/>
      <c r="EUU91" s="4"/>
      <c r="EUV91" s="4"/>
      <c r="EUW91" s="4"/>
      <c r="EUX91" s="4"/>
      <c r="EUY91" s="4"/>
      <c r="EUZ91" s="4"/>
      <c r="EVA91" s="4"/>
      <c r="EVB91" s="4"/>
      <c r="EVC91" s="4"/>
      <c r="EVD91" s="4"/>
      <c r="EVE91" s="4"/>
      <c r="EVF91" s="4"/>
      <c r="EVG91" s="4"/>
      <c r="EVH91" s="4"/>
      <c r="EVI91" s="4"/>
      <c r="EVJ91" s="4"/>
      <c r="EVK91" s="4"/>
      <c r="EVL91" s="4"/>
      <c r="EVM91" s="4"/>
      <c r="EVN91" s="4"/>
      <c r="EVO91" s="4"/>
      <c r="EVP91" s="4"/>
      <c r="EVQ91" s="4"/>
      <c r="EVR91" s="4"/>
      <c r="EVS91" s="4"/>
      <c r="EVT91" s="4"/>
      <c r="EVU91" s="4"/>
      <c r="EVV91" s="4"/>
      <c r="EVW91" s="4"/>
      <c r="EVX91" s="4"/>
      <c r="EVY91" s="4"/>
      <c r="EVZ91" s="4"/>
      <c r="EWA91" s="4"/>
      <c r="EWB91" s="4"/>
      <c r="EWC91" s="4"/>
      <c r="EWD91" s="4"/>
      <c r="EWE91" s="4"/>
      <c r="EWF91" s="4"/>
      <c r="EWG91" s="4"/>
      <c r="EWH91" s="4"/>
      <c r="EWI91" s="4"/>
      <c r="EWJ91" s="4"/>
      <c r="EWK91" s="4"/>
      <c r="EWL91" s="4"/>
      <c r="EWM91" s="4"/>
      <c r="EWN91" s="4"/>
      <c r="EWO91" s="4"/>
      <c r="EWP91" s="4"/>
      <c r="EWQ91" s="4"/>
      <c r="EWR91" s="4"/>
      <c r="EWS91" s="4"/>
      <c r="EWT91" s="4"/>
      <c r="EWU91" s="4"/>
      <c r="EWV91" s="4"/>
      <c r="EWW91" s="4"/>
      <c r="EWX91" s="4"/>
      <c r="EWY91" s="4"/>
      <c r="EWZ91" s="4"/>
      <c r="EXA91" s="4"/>
      <c r="EXB91" s="4"/>
      <c r="EXC91" s="4"/>
      <c r="EXD91" s="4"/>
      <c r="EXE91" s="4"/>
      <c r="EXF91" s="4"/>
      <c r="EXG91" s="4"/>
      <c r="EXH91" s="4"/>
      <c r="EXI91" s="4"/>
      <c r="EXJ91" s="4"/>
      <c r="EXK91" s="4"/>
      <c r="EXL91" s="4"/>
      <c r="EXM91" s="4"/>
      <c r="EXN91" s="4"/>
      <c r="EXO91" s="4"/>
      <c r="EXP91" s="4"/>
      <c r="EXQ91" s="4"/>
      <c r="EXR91" s="4"/>
      <c r="EXS91" s="4"/>
      <c r="EXT91" s="4"/>
      <c r="EXU91" s="4"/>
      <c r="EXV91" s="4"/>
      <c r="EXW91" s="4"/>
      <c r="EXX91" s="4"/>
      <c r="EXY91" s="4"/>
      <c r="EXZ91" s="4"/>
      <c r="EYA91" s="4"/>
      <c r="EYB91" s="4"/>
      <c r="EYC91" s="4"/>
      <c r="EYD91" s="4"/>
      <c r="EYE91" s="4"/>
      <c r="EYF91" s="4"/>
      <c r="EYG91" s="4"/>
      <c r="EYH91" s="4"/>
      <c r="EYI91" s="4"/>
      <c r="EYJ91" s="4"/>
      <c r="EYK91" s="4"/>
      <c r="EYL91" s="4"/>
      <c r="EYM91" s="4"/>
      <c r="EYN91" s="4"/>
      <c r="EYO91" s="4"/>
      <c r="EYP91" s="4"/>
      <c r="EYQ91" s="4"/>
      <c r="EYR91" s="4"/>
      <c r="EYS91" s="4"/>
      <c r="EYT91" s="4"/>
      <c r="EYU91" s="4"/>
      <c r="EYV91" s="4"/>
      <c r="EYW91" s="4"/>
      <c r="EYX91" s="4"/>
      <c r="EYY91" s="4"/>
      <c r="EYZ91" s="4"/>
      <c r="EZA91" s="4"/>
      <c r="EZB91" s="4"/>
      <c r="EZC91" s="4"/>
      <c r="EZD91" s="4"/>
      <c r="EZE91" s="4"/>
      <c r="EZF91" s="4"/>
      <c r="EZG91" s="4"/>
      <c r="EZH91" s="4"/>
      <c r="EZI91" s="4"/>
      <c r="EZJ91" s="4"/>
      <c r="EZK91" s="4"/>
      <c r="EZL91" s="4"/>
      <c r="EZM91" s="4"/>
      <c r="EZN91" s="4"/>
      <c r="EZO91" s="4"/>
      <c r="EZP91" s="4"/>
      <c r="EZQ91" s="4"/>
      <c r="EZR91" s="4"/>
      <c r="EZS91" s="4"/>
      <c r="EZT91" s="4"/>
      <c r="EZU91" s="4"/>
      <c r="EZV91" s="4"/>
      <c r="EZW91" s="4"/>
      <c r="EZX91" s="4"/>
      <c r="EZY91" s="4"/>
      <c r="EZZ91" s="4"/>
      <c r="FAA91" s="4"/>
      <c r="FAB91" s="4"/>
      <c r="FAC91" s="4"/>
      <c r="FAD91" s="4"/>
      <c r="FAE91" s="4"/>
      <c r="FAF91" s="4"/>
      <c r="FAG91" s="4"/>
      <c r="FAH91" s="4"/>
      <c r="FAI91" s="4"/>
      <c r="FAJ91" s="4"/>
      <c r="FAK91" s="4"/>
      <c r="FAL91" s="4"/>
      <c r="FAM91" s="4"/>
      <c r="FAN91" s="4"/>
      <c r="FAO91" s="4"/>
      <c r="FAP91" s="4"/>
      <c r="FAQ91" s="4"/>
      <c r="FAR91" s="4"/>
      <c r="FAS91" s="4"/>
      <c r="FAT91" s="4"/>
      <c r="FAU91" s="4"/>
      <c r="FAV91" s="4"/>
      <c r="FAW91" s="4"/>
      <c r="FAX91" s="4"/>
      <c r="FAY91" s="4"/>
      <c r="FAZ91" s="4"/>
      <c r="FBA91" s="4"/>
      <c r="FBB91" s="4"/>
      <c r="FBC91" s="4"/>
      <c r="FBD91" s="4"/>
      <c r="FBE91" s="4"/>
      <c r="FBF91" s="4"/>
      <c r="FBG91" s="4"/>
      <c r="FBH91" s="4"/>
      <c r="FBI91" s="4"/>
      <c r="FBJ91" s="4"/>
      <c r="FBK91" s="4"/>
      <c r="FBL91" s="4"/>
      <c r="FBM91" s="4"/>
      <c r="FBN91" s="4"/>
      <c r="FBO91" s="4"/>
      <c r="FBP91" s="4"/>
      <c r="FBQ91" s="4"/>
      <c r="FBR91" s="4"/>
      <c r="FBS91" s="4"/>
      <c r="FBT91" s="4"/>
      <c r="FBU91" s="4"/>
      <c r="FBV91" s="4"/>
      <c r="FBW91" s="4"/>
      <c r="FBX91" s="4"/>
      <c r="FBY91" s="4"/>
      <c r="FBZ91" s="4"/>
      <c r="FCA91" s="4"/>
      <c r="FCB91" s="4"/>
      <c r="FCC91" s="4"/>
      <c r="FCD91" s="4"/>
      <c r="FCE91" s="4"/>
      <c r="FCF91" s="4"/>
      <c r="FCG91" s="4"/>
      <c r="FCH91" s="4"/>
      <c r="FCI91" s="4"/>
      <c r="FCJ91" s="4"/>
      <c r="FCK91" s="4"/>
      <c r="FCL91" s="4"/>
      <c r="FCM91" s="4"/>
      <c r="FCN91" s="4"/>
      <c r="FCO91" s="4"/>
      <c r="FCP91" s="4"/>
      <c r="FCQ91" s="4"/>
      <c r="FCR91" s="4"/>
      <c r="FCS91" s="4"/>
      <c r="FCT91" s="4"/>
      <c r="FCU91" s="4"/>
      <c r="FCV91" s="4"/>
      <c r="FCW91" s="4"/>
      <c r="FCX91" s="4"/>
      <c r="FCY91" s="4"/>
      <c r="FCZ91" s="4"/>
      <c r="FDA91" s="4"/>
      <c r="FDB91" s="4"/>
      <c r="FDC91" s="4"/>
      <c r="FDD91" s="4"/>
      <c r="FDE91" s="4"/>
      <c r="FDF91" s="4"/>
      <c r="FDG91" s="4"/>
      <c r="FDH91" s="4"/>
      <c r="FDI91" s="4"/>
      <c r="FDJ91" s="4"/>
      <c r="FDK91" s="4"/>
      <c r="FDL91" s="4"/>
      <c r="FDM91" s="4"/>
      <c r="FDN91" s="4"/>
      <c r="FDO91" s="4"/>
      <c r="FDP91" s="4"/>
      <c r="FDQ91" s="4"/>
      <c r="FDR91" s="4"/>
      <c r="FDS91" s="4"/>
      <c r="FDT91" s="4"/>
      <c r="FDU91" s="4"/>
      <c r="FDV91" s="4"/>
      <c r="FDW91" s="4"/>
      <c r="FDX91" s="4"/>
      <c r="FDY91" s="4"/>
      <c r="FDZ91" s="4"/>
      <c r="FEA91" s="4"/>
      <c r="FEB91" s="4"/>
      <c r="FEC91" s="4"/>
      <c r="FED91" s="4"/>
      <c r="FEE91" s="4"/>
      <c r="FEF91" s="4"/>
      <c r="FEG91" s="4"/>
      <c r="FEH91" s="4"/>
      <c r="FEI91" s="4"/>
      <c r="FEJ91" s="4"/>
      <c r="FEK91" s="4"/>
      <c r="FEL91" s="4"/>
      <c r="FEM91" s="4"/>
      <c r="FEN91" s="4"/>
      <c r="FEO91" s="4"/>
      <c r="FEP91" s="4"/>
      <c r="FEQ91" s="4"/>
      <c r="FER91" s="4"/>
      <c r="FES91" s="4"/>
      <c r="FET91" s="4"/>
      <c r="FEU91" s="4"/>
      <c r="FEV91" s="4"/>
      <c r="FEW91" s="4"/>
      <c r="FEX91" s="4"/>
      <c r="FEY91" s="4"/>
      <c r="FEZ91" s="4"/>
      <c r="FFA91" s="4"/>
      <c r="FFB91" s="4"/>
      <c r="FFC91" s="4"/>
      <c r="FFD91" s="4"/>
      <c r="FFE91" s="4"/>
      <c r="FFF91" s="4"/>
      <c r="FFG91" s="4"/>
      <c r="FFH91" s="4"/>
      <c r="FFI91" s="4"/>
      <c r="FFJ91" s="4"/>
      <c r="FFK91" s="4"/>
      <c r="FFL91" s="4"/>
      <c r="FFM91" s="4"/>
      <c r="FFN91" s="4"/>
      <c r="FFO91" s="4"/>
      <c r="FFP91" s="4"/>
      <c r="FFQ91" s="4"/>
      <c r="FFR91" s="4"/>
      <c r="FFS91" s="4"/>
      <c r="FFT91" s="4"/>
      <c r="FFU91" s="4"/>
      <c r="FFV91" s="4"/>
      <c r="FFW91" s="4"/>
      <c r="FFX91" s="4"/>
      <c r="FFY91" s="4"/>
      <c r="FFZ91" s="4"/>
      <c r="FGA91" s="4"/>
      <c r="FGB91" s="4"/>
      <c r="FGC91" s="4"/>
      <c r="FGD91" s="4"/>
      <c r="FGE91" s="4"/>
      <c r="FGF91" s="4"/>
      <c r="FGG91" s="4"/>
      <c r="FGH91" s="4"/>
      <c r="FGI91" s="4"/>
      <c r="FGJ91" s="4"/>
      <c r="FGK91" s="4"/>
      <c r="FGL91" s="4"/>
      <c r="FGM91" s="4"/>
      <c r="FGN91" s="4"/>
      <c r="FGO91" s="4"/>
      <c r="FGP91" s="4"/>
      <c r="FGQ91" s="4"/>
      <c r="FGR91" s="4"/>
      <c r="FGS91" s="4"/>
      <c r="FGT91" s="4"/>
      <c r="FGU91" s="4"/>
      <c r="FGV91" s="4"/>
      <c r="FGW91" s="4"/>
      <c r="FGX91" s="4"/>
      <c r="FGY91" s="4"/>
      <c r="FGZ91" s="4"/>
      <c r="FHA91" s="4"/>
      <c r="FHB91" s="4"/>
      <c r="FHC91" s="4"/>
      <c r="FHD91" s="4"/>
      <c r="FHE91" s="4"/>
      <c r="FHF91" s="4"/>
      <c r="FHG91" s="4"/>
      <c r="FHH91" s="4"/>
      <c r="FHI91" s="4"/>
      <c r="FHJ91" s="4"/>
      <c r="FHK91" s="4"/>
      <c r="FHL91" s="4"/>
      <c r="FHM91" s="4"/>
      <c r="FHN91" s="4"/>
      <c r="FHO91" s="4"/>
      <c r="FHP91" s="4"/>
      <c r="FHQ91" s="4"/>
      <c r="FHR91" s="4"/>
      <c r="FHS91" s="4"/>
      <c r="FHT91" s="4"/>
      <c r="FHU91" s="4"/>
      <c r="FHV91" s="4"/>
      <c r="FHW91" s="4"/>
      <c r="FHX91" s="4"/>
      <c r="FHY91" s="4"/>
      <c r="FHZ91" s="4"/>
      <c r="FIA91" s="4"/>
      <c r="FIB91" s="4"/>
      <c r="FIC91" s="4"/>
      <c r="FID91" s="4"/>
      <c r="FIE91" s="4"/>
      <c r="FIF91" s="4"/>
      <c r="FIG91" s="4"/>
      <c r="FIH91" s="4"/>
      <c r="FII91" s="4"/>
      <c r="FIJ91" s="4"/>
      <c r="FIK91" s="4"/>
      <c r="FIL91" s="4"/>
      <c r="FIM91" s="4"/>
      <c r="FIN91" s="4"/>
      <c r="FIO91" s="4"/>
      <c r="FIP91" s="4"/>
      <c r="FIQ91" s="4"/>
      <c r="FIR91" s="4"/>
      <c r="FIS91" s="4"/>
      <c r="FIT91" s="4"/>
      <c r="FIU91" s="4"/>
      <c r="FIV91" s="4"/>
      <c r="FIW91" s="4"/>
      <c r="FIX91" s="4"/>
      <c r="FIY91" s="4"/>
      <c r="FIZ91" s="4"/>
      <c r="FJA91" s="4"/>
      <c r="FJB91" s="4"/>
      <c r="FJC91" s="4"/>
      <c r="FJD91" s="4"/>
      <c r="FJE91" s="4"/>
      <c r="FJF91" s="4"/>
      <c r="FJG91" s="4"/>
      <c r="FJH91" s="4"/>
      <c r="FJI91" s="4"/>
      <c r="FJJ91" s="4"/>
      <c r="FJK91" s="4"/>
      <c r="FJL91" s="4"/>
      <c r="FJM91" s="4"/>
      <c r="FJN91" s="4"/>
      <c r="FJO91" s="4"/>
      <c r="FJP91" s="4"/>
      <c r="FJQ91" s="4"/>
      <c r="FJR91" s="4"/>
      <c r="FJS91" s="4"/>
      <c r="FJT91" s="4"/>
      <c r="FJU91" s="4"/>
      <c r="FJV91" s="4"/>
      <c r="FJW91" s="4"/>
      <c r="FJX91" s="4"/>
      <c r="FJY91" s="4"/>
      <c r="FJZ91" s="4"/>
      <c r="FKA91" s="4"/>
      <c r="FKB91" s="4"/>
      <c r="FKC91" s="4"/>
      <c r="FKD91" s="4"/>
      <c r="FKE91" s="4"/>
      <c r="FKF91" s="4"/>
      <c r="FKG91" s="4"/>
      <c r="FKH91" s="4"/>
      <c r="FKI91" s="4"/>
      <c r="FKJ91" s="4"/>
      <c r="FKK91" s="4"/>
      <c r="FKL91" s="4"/>
      <c r="FKM91" s="4"/>
      <c r="FKN91" s="4"/>
      <c r="FKO91" s="4"/>
      <c r="FKP91" s="4"/>
      <c r="FKQ91" s="4"/>
      <c r="FKR91" s="4"/>
      <c r="FKS91" s="4"/>
      <c r="FKT91" s="4"/>
      <c r="FKU91" s="4"/>
      <c r="FKV91" s="4"/>
      <c r="FKW91" s="4"/>
      <c r="FKX91" s="4"/>
      <c r="FKY91" s="4"/>
      <c r="FKZ91" s="4"/>
      <c r="FLA91" s="4"/>
      <c r="FLB91" s="4"/>
      <c r="FLC91" s="4"/>
      <c r="FLD91" s="4"/>
      <c r="FLE91" s="4"/>
      <c r="FLF91" s="4"/>
      <c r="FLG91" s="4"/>
      <c r="FLH91" s="4"/>
      <c r="FLI91" s="4"/>
      <c r="FLJ91" s="4"/>
      <c r="FLK91" s="4"/>
      <c r="FLL91" s="4"/>
      <c r="FLM91" s="4"/>
      <c r="FLN91" s="4"/>
      <c r="FLO91" s="4"/>
      <c r="FLP91" s="4"/>
      <c r="FLQ91" s="4"/>
      <c r="FLR91" s="4"/>
      <c r="FLS91" s="4"/>
      <c r="FLT91" s="4"/>
      <c r="FLU91" s="4"/>
      <c r="FLV91" s="4"/>
      <c r="FLW91" s="4"/>
      <c r="FLX91" s="4"/>
      <c r="FLY91" s="4"/>
      <c r="FLZ91" s="4"/>
      <c r="FMA91" s="4"/>
      <c r="FMB91" s="4"/>
      <c r="FMC91" s="4"/>
      <c r="FMD91" s="4"/>
      <c r="FME91" s="4"/>
      <c r="FMF91" s="4"/>
      <c r="FMG91" s="4"/>
      <c r="FMH91" s="4"/>
      <c r="FMI91" s="4"/>
      <c r="FMJ91" s="4"/>
      <c r="FMK91" s="4"/>
      <c r="FML91" s="4"/>
      <c r="FMM91" s="4"/>
      <c r="FMN91" s="4"/>
      <c r="FMO91" s="4"/>
      <c r="FMP91" s="4"/>
      <c r="FMQ91" s="4"/>
      <c r="FMR91" s="4"/>
      <c r="FMS91" s="4"/>
      <c r="FMT91" s="4"/>
      <c r="FMU91" s="4"/>
      <c r="FMV91" s="4"/>
      <c r="FMW91" s="4"/>
      <c r="FMX91" s="4"/>
      <c r="FMY91" s="4"/>
      <c r="FMZ91" s="4"/>
      <c r="FNA91" s="4"/>
      <c r="FNB91" s="4"/>
      <c r="FNC91" s="4"/>
      <c r="FND91" s="4"/>
      <c r="FNE91" s="4"/>
      <c r="FNF91" s="4"/>
      <c r="FNG91" s="4"/>
      <c r="FNH91" s="4"/>
      <c r="FNI91" s="4"/>
      <c r="FNJ91" s="4"/>
      <c r="FNK91" s="4"/>
      <c r="FNL91" s="4"/>
      <c r="FNM91" s="4"/>
      <c r="FNN91" s="4"/>
      <c r="FNO91" s="4"/>
      <c r="FNP91" s="4"/>
      <c r="FNQ91" s="4"/>
      <c r="FNR91" s="4"/>
      <c r="FNS91" s="4"/>
      <c r="FNT91" s="4"/>
      <c r="FNU91" s="4"/>
      <c r="FNV91" s="4"/>
      <c r="FNW91" s="4"/>
      <c r="FNX91" s="4"/>
      <c r="FNY91" s="4"/>
      <c r="FNZ91" s="4"/>
      <c r="FOA91" s="4"/>
      <c r="FOB91" s="4"/>
      <c r="FOC91" s="4"/>
      <c r="FOD91" s="4"/>
      <c r="FOE91" s="4"/>
      <c r="FOF91" s="4"/>
      <c r="FOG91" s="4"/>
      <c r="FOH91" s="4"/>
      <c r="FOI91" s="4"/>
      <c r="FOJ91" s="4"/>
      <c r="FOK91" s="4"/>
      <c r="FOL91" s="4"/>
      <c r="FOM91" s="4"/>
      <c r="FON91" s="4"/>
      <c r="FOO91" s="4"/>
      <c r="FOP91" s="4"/>
      <c r="FOQ91" s="4"/>
      <c r="FOR91" s="4"/>
      <c r="FOS91" s="4"/>
      <c r="FOT91" s="4"/>
      <c r="FOU91" s="4"/>
      <c r="FOV91" s="4"/>
      <c r="FOW91" s="4"/>
      <c r="FOX91" s="4"/>
      <c r="FOY91" s="4"/>
      <c r="FOZ91" s="4"/>
      <c r="FPA91" s="4"/>
      <c r="FPB91" s="4"/>
      <c r="FPC91" s="4"/>
      <c r="FPD91" s="4"/>
      <c r="FPE91" s="4"/>
      <c r="FPF91" s="4"/>
      <c r="FPG91" s="4"/>
      <c r="FPH91" s="4"/>
      <c r="FPI91" s="4"/>
      <c r="FPJ91" s="4"/>
      <c r="FPK91" s="4"/>
      <c r="FPL91" s="4"/>
      <c r="FPM91" s="4"/>
      <c r="FPN91" s="4"/>
      <c r="FPO91" s="4"/>
      <c r="FPP91" s="4"/>
      <c r="FPQ91" s="4"/>
      <c r="FPR91" s="4"/>
      <c r="FPS91" s="4"/>
      <c r="FPT91" s="4"/>
      <c r="FPU91" s="4"/>
      <c r="FPV91" s="4"/>
      <c r="FPW91" s="4"/>
      <c r="FPX91" s="4"/>
      <c r="FPY91" s="4"/>
      <c r="FPZ91" s="4"/>
      <c r="FQA91" s="4"/>
      <c r="FQB91" s="4"/>
      <c r="FQC91" s="4"/>
      <c r="FQD91" s="4"/>
      <c r="FQE91" s="4"/>
      <c r="FQF91" s="4"/>
      <c r="FQG91" s="4"/>
      <c r="FQH91" s="4"/>
      <c r="FQI91" s="4"/>
      <c r="FQJ91" s="4"/>
      <c r="FQK91" s="4"/>
      <c r="FQL91" s="4"/>
      <c r="FQM91" s="4"/>
      <c r="FQN91" s="4"/>
      <c r="FQO91" s="4"/>
      <c r="FQP91" s="4"/>
      <c r="FQQ91" s="4"/>
      <c r="FQR91" s="4"/>
      <c r="FQS91" s="4"/>
      <c r="FQT91" s="4"/>
      <c r="FQU91" s="4"/>
      <c r="FQV91" s="4"/>
      <c r="FQW91" s="4"/>
      <c r="FQX91" s="4"/>
      <c r="FQY91" s="4"/>
      <c r="FQZ91" s="4"/>
      <c r="FRA91" s="4"/>
      <c r="FRB91" s="4"/>
      <c r="FRC91" s="4"/>
      <c r="FRD91" s="4"/>
      <c r="FRE91" s="4"/>
      <c r="FRF91" s="4"/>
      <c r="FRG91" s="4"/>
      <c r="FRH91" s="4"/>
      <c r="FRI91" s="4"/>
      <c r="FRJ91" s="4"/>
      <c r="FRK91" s="4"/>
      <c r="FRL91" s="4"/>
      <c r="FRM91" s="4"/>
      <c r="FRN91" s="4"/>
      <c r="FRO91" s="4"/>
      <c r="FRP91" s="4"/>
      <c r="FRQ91" s="4"/>
      <c r="FRR91" s="4"/>
      <c r="FRS91" s="4"/>
      <c r="FRT91" s="4"/>
      <c r="FRU91" s="4"/>
      <c r="FRV91" s="4"/>
      <c r="FRW91" s="4"/>
      <c r="FRX91" s="4"/>
      <c r="FRY91" s="4"/>
      <c r="FRZ91" s="4"/>
      <c r="FSA91" s="4"/>
      <c r="FSB91" s="4"/>
      <c r="FSC91" s="4"/>
      <c r="FSD91" s="4"/>
      <c r="FSE91" s="4"/>
      <c r="FSF91" s="4"/>
      <c r="FSG91" s="4"/>
      <c r="FSH91" s="4"/>
      <c r="FSI91" s="4"/>
      <c r="FSJ91" s="4"/>
      <c r="FSK91" s="4"/>
      <c r="FSL91" s="4"/>
      <c r="FSM91" s="4"/>
      <c r="FSN91" s="4"/>
      <c r="FSO91" s="4"/>
      <c r="FSP91" s="4"/>
      <c r="FSQ91" s="4"/>
      <c r="FSR91" s="4"/>
      <c r="FSS91" s="4"/>
      <c r="FST91" s="4"/>
      <c r="FSU91" s="4"/>
      <c r="FSV91" s="4"/>
      <c r="FSW91" s="4"/>
      <c r="FSX91" s="4"/>
      <c r="FSY91" s="4"/>
      <c r="FSZ91" s="4"/>
      <c r="FTA91" s="4"/>
      <c r="FTB91" s="4"/>
      <c r="FTC91" s="4"/>
      <c r="FTD91" s="4"/>
      <c r="FTE91" s="4"/>
      <c r="FTF91" s="4"/>
      <c r="FTG91" s="4"/>
      <c r="FTH91" s="4"/>
      <c r="FTI91" s="4"/>
      <c r="FTJ91" s="4"/>
      <c r="FTK91" s="4"/>
      <c r="FTL91" s="4"/>
      <c r="FTM91" s="4"/>
      <c r="FTN91" s="4"/>
      <c r="FTO91" s="4"/>
      <c r="FTP91" s="4"/>
      <c r="FTQ91" s="4"/>
      <c r="FTR91" s="4"/>
      <c r="FTS91" s="4"/>
      <c r="FTT91" s="4"/>
      <c r="FTU91" s="4"/>
      <c r="FTV91" s="4"/>
      <c r="FTW91" s="4"/>
      <c r="FTX91" s="4"/>
      <c r="FTY91" s="4"/>
      <c r="FTZ91" s="4"/>
      <c r="FUA91" s="4"/>
      <c r="FUB91" s="4"/>
      <c r="FUC91" s="4"/>
      <c r="FUD91" s="4"/>
      <c r="FUE91" s="4"/>
      <c r="FUF91" s="4"/>
      <c r="FUG91" s="4"/>
      <c r="FUH91" s="4"/>
      <c r="FUI91" s="4"/>
      <c r="FUJ91" s="4"/>
      <c r="FUK91" s="4"/>
      <c r="FUL91" s="4"/>
      <c r="FUM91" s="4"/>
      <c r="FUN91" s="4"/>
      <c r="FUO91" s="4"/>
      <c r="FUP91" s="4"/>
      <c r="FUQ91" s="4"/>
      <c r="FUR91" s="4"/>
      <c r="FUS91" s="4"/>
      <c r="FUT91" s="4"/>
      <c r="FUU91" s="4"/>
      <c r="FUV91" s="4"/>
      <c r="FUW91" s="4"/>
      <c r="FUX91" s="4"/>
      <c r="FUY91" s="4"/>
      <c r="FUZ91" s="4"/>
      <c r="FVA91" s="4"/>
      <c r="FVB91" s="4"/>
      <c r="FVC91" s="4"/>
      <c r="FVD91" s="4"/>
      <c r="FVE91" s="4"/>
      <c r="FVF91" s="4"/>
      <c r="FVG91" s="4"/>
      <c r="FVH91" s="4"/>
      <c r="FVI91" s="4"/>
      <c r="FVJ91" s="4"/>
      <c r="FVK91" s="4"/>
      <c r="FVL91" s="4"/>
      <c r="FVM91" s="4"/>
      <c r="FVN91" s="4"/>
      <c r="FVO91" s="4"/>
      <c r="FVP91" s="4"/>
      <c r="FVQ91" s="4"/>
      <c r="FVR91" s="4"/>
      <c r="FVS91" s="4"/>
      <c r="FVT91" s="4"/>
      <c r="FVU91" s="4"/>
      <c r="FVV91" s="4"/>
      <c r="FVW91" s="4"/>
      <c r="FVX91" s="4"/>
      <c r="FVY91" s="4"/>
      <c r="FVZ91" s="4"/>
      <c r="FWA91" s="4"/>
      <c r="FWB91" s="4"/>
      <c r="FWC91" s="4"/>
      <c r="FWD91" s="4"/>
      <c r="FWE91" s="4"/>
      <c r="FWF91" s="4"/>
      <c r="FWG91" s="4"/>
      <c r="FWH91" s="4"/>
      <c r="FWI91" s="4"/>
      <c r="FWJ91" s="4"/>
      <c r="FWK91" s="4"/>
      <c r="FWL91" s="4"/>
      <c r="FWM91" s="4"/>
      <c r="FWN91" s="4"/>
      <c r="FWO91" s="4"/>
      <c r="FWP91" s="4"/>
      <c r="FWQ91" s="4"/>
      <c r="FWR91" s="4"/>
      <c r="FWS91" s="4"/>
      <c r="FWT91" s="4"/>
      <c r="FWU91" s="4"/>
      <c r="FWV91" s="4"/>
      <c r="FWW91" s="4"/>
      <c r="FWX91" s="4"/>
      <c r="FWY91" s="4"/>
      <c r="FWZ91" s="4"/>
      <c r="FXA91" s="4"/>
      <c r="FXB91" s="4"/>
      <c r="FXC91" s="4"/>
      <c r="FXD91" s="4"/>
      <c r="FXE91" s="4"/>
      <c r="FXF91" s="4"/>
      <c r="FXG91" s="4"/>
      <c r="FXH91" s="4"/>
      <c r="FXI91" s="4"/>
      <c r="FXJ91" s="4"/>
      <c r="FXK91" s="4"/>
      <c r="FXL91" s="4"/>
      <c r="FXM91" s="4"/>
      <c r="FXN91" s="4"/>
      <c r="FXO91" s="4"/>
      <c r="FXP91" s="4"/>
      <c r="FXQ91" s="4"/>
      <c r="FXR91" s="4"/>
      <c r="FXS91" s="4"/>
      <c r="FXT91" s="4"/>
      <c r="FXU91" s="4"/>
      <c r="FXV91" s="4"/>
      <c r="FXW91" s="4"/>
      <c r="FXX91" s="4"/>
      <c r="FXY91" s="4"/>
      <c r="FXZ91" s="4"/>
      <c r="FYA91" s="4"/>
      <c r="FYB91" s="4"/>
      <c r="FYC91" s="4"/>
      <c r="FYD91" s="4"/>
      <c r="FYE91" s="4"/>
      <c r="FYF91" s="4"/>
      <c r="FYG91" s="4"/>
      <c r="FYH91" s="4"/>
      <c r="FYI91" s="4"/>
      <c r="FYJ91" s="4"/>
      <c r="FYK91" s="4"/>
      <c r="FYL91" s="4"/>
      <c r="FYM91" s="4"/>
      <c r="FYN91" s="4"/>
      <c r="FYO91" s="4"/>
      <c r="FYP91" s="4"/>
      <c r="FYQ91" s="4"/>
      <c r="FYR91" s="4"/>
      <c r="FYS91" s="4"/>
      <c r="FYT91" s="4"/>
      <c r="FYU91" s="4"/>
      <c r="FYV91" s="4"/>
      <c r="FYW91" s="4"/>
      <c r="FYX91" s="4"/>
      <c r="FYY91" s="4"/>
      <c r="FYZ91" s="4"/>
      <c r="FZA91" s="4"/>
      <c r="FZB91" s="4"/>
      <c r="FZC91" s="4"/>
      <c r="FZD91" s="4"/>
      <c r="FZE91" s="4"/>
      <c r="FZF91" s="4"/>
      <c r="FZG91" s="4"/>
      <c r="FZH91" s="4"/>
      <c r="FZI91" s="4"/>
      <c r="FZJ91" s="4"/>
      <c r="FZK91" s="4"/>
      <c r="FZL91" s="4"/>
      <c r="FZM91" s="4"/>
      <c r="FZN91" s="4"/>
      <c r="FZO91" s="4"/>
      <c r="FZP91" s="4"/>
      <c r="FZQ91" s="4"/>
      <c r="FZR91" s="4"/>
      <c r="FZS91" s="4"/>
      <c r="FZT91" s="4"/>
      <c r="FZU91" s="4"/>
      <c r="FZV91" s="4"/>
      <c r="FZW91" s="4"/>
      <c r="FZX91" s="4"/>
      <c r="FZY91" s="4"/>
      <c r="FZZ91" s="4"/>
      <c r="GAA91" s="4"/>
      <c r="GAB91" s="4"/>
      <c r="GAC91" s="4"/>
      <c r="GAD91" s="4"/>
      <c r="GAE91" s="4"/>
      <c r="GAF91" s="4"/>
      <c r="GAG91" s="4"/>
      <c r="GAH91" s="4"/>
      <c r="GAI91" s="4"/>
      <c r="GAJ91" s="4"/>
      <c r="GAK91" s="4"/>
      <c r="GAL91" s="4"/>
      <c r="GAM91" s="4"/>
      <c r="GAN91" s="4"/>
      <c r="GAO91" s="4"/>
      <c r="GAP91" s="4"/>
      <c r="GAQ91" s="4"/>
      <c r="GAR91" s="4"/>
      <c r="GAS91" s="4"/>
      <c r="GAT91" s="4"/>
      <c r="GAU91" s="4"/>
      <c r="GAV91" s="4"/>
      <c r="GAW91" s="4"/>
      <c r="GAX91" s="4"/>
      <c r="GAY91" s="4"/>
      <c r="GAZ91" s="4"/>
      <c r="GBA91" s="4"/>
      <c r="GBB91" s="4"/>
      <c r="GBC91" s="4"/>
      <c r="GBD91" s="4"/>
      <c r="GBE91" s="4"/>
      <c r="GBF91" s="4"/>
      <c r="GBG91" s="4"/>
      <c r="GBH91" s="4"/>
      <c r="GBI91" s="4"/>
      <c r="GBJ91" s="4"/>
      <c r="GBK91" s="4"/>
      <c r="GBL91" s="4"/>
      <c r="GBM91" s="4"/>
      <c r="GBN91" s="4"/>
      <c r="GBO91" s="4"/>
      <c r="GBP91" s="4"/>
      <c r="GBQ91" s="4"/>
      <c r="GBR91" s="4"/>
      <c r="GBS91" s="4"/>
      <c r="GBT91" s="4"/>
      <c r="GBU91" s="4"/>
      <c r="GBV91" s="4"/>
      <c r="GBW91" s="4"/>
      <c r="GBX91" s="4"/>
      <c r="GBY91" s="4"/>
      <c r="GBZ91" s="4"/>
      <c r="GCA91" s="4"/>
      <c r="GCB91" s="4"/>
      <c r="GCC91" s="4"/>
      <c r="GCD91" s="4"/>
      <c r="GCE91" s="4"/>
      <c r="GCF91" s="4"/>
      <c r="GCG91" s="4"/>
      <c r="GCH91" s="4"/>
      <c r="GCI91" s="4"/>
      <c r="GCJ91" s="4"/>
      <c r="GCK91" s="4"/>
      <c r="GCL91" s="4"/>
      <c r="GCM91" s="4"/>
      <c r="GCN91" s="4"/>
      <c r="GCO91" s="4"/>
      <c r="GCP91" s="4"/>
      <c r="GCQ91" s="4"/>
      <c r="GCR91" s="4"/>
      <c r="GCS91" s="4"/>
      <c r="GCT91" s="4"/>
      <c r="GCU91" s="4"/>
      <c r="GCV91" s="4"/>
      <c r="GCW91" s="4"/>
      <c r="GCX91" s="4"/>
      <c r="GCY91" s="4"/>
      <c r="GCZ91" s="4"/>
      <c r="GDA91" s="4"/>
      <c r="GDB91" s="4"/>
      <c r="GDC91" s="4"/>
      <c r="GDD91" s="4"/>
      <c r="GDE91" s="4"/>
      <c r="GDF91" s="4"/>
      <c r="GDG91" s="4"/>
      <c r="GDH91" s="4"/>
      <c r="GDI91" s="4"/>
      <c r="GDJ91" s="4"/>
      <c r="GDK91" s="4"/>
      <c r="GDL91" s="4"/>
      <c r="GDM91" s="4"/>
      <c r="GDN91" s="4"/>
      <c r="GDO91" s="4"/>
      <c r="GDP91" s="4"/>
      <c r="GDQ91" s="4"/>
      <c r="GDR91" s="4"/>
      <c r="GDS91" s="4"/>
      <c r="GDT91" s="4"/>
      <c r="GDU91" s="4"/>
      <c r="GDV91" s="4"/>
      <c r="GDW91" s="4"/>
      <c r="GDX91" s="4"/>
      <c r="GDY91" s="4"/>
      <c r="GDZ91" s="4"/>
      <c r="GEA91" s="4"/>
      <c r="GEB91" s="4"/>
      <c r="GEC91" s="4"/>
      <c r="GED91" s="4"/>
      <c r="GEE91" s="4"/>
      <c r="GEF91" s="4"/>
      <c r="GEG91" s="4"/>
      <c r="GEH91" s="4"/>
      <c r="GEI91" s="4"/>
      <c r="GEJ91" s="4"/>
      <c r="GEK91" s="4"/>
      <c r="GEL91" s="4"/>
      <c r="GEM91" s="4"/>
      <c r="GEN91" s="4"/>
      <c r="GEO91" s="4"/>
      <c r="GEP91" s="4"/>
      <c r="GEQ91" s="4"/>
      <c r="GER91" s="4"/>
      <c r="GES91" s="4"/>
      <c r="GET91" s="4"/>
      <c r="GEU91" s="4"/>
      <c r="GEV91" s="4"/>
      <c r="GEW91" s="4"/>
      <c r="GEX91" s="4"/>
      <c r="GEY91" s="4"/>
      <c r="GEZ91" s="4"/>
      <c r="GFA91" s="4"/>
      <c r="GFB91" s="4"/>
      <c r="GFC91" s="4"/>
      <c r="GFD91" s="4"/>
      <c r="GFE91" s="4"/>
      <c r="GFF91" s="4"/>
      <c r="GFG91" s="4"/>
      <c r="GFH91" s="4"/>
      <c r="GFI91" s="4"/>
      <c r="GFJ91" s="4"/>
      <c r="GFK91" s="4"/>
      <c r="GFL91" s="4"/>
      <c r="GFM91" s="4"/>
      <c r="GFN91" s="4"/>
      <c r="GFO91" s="4"/>
      <c r="GFP91" s="4"/>
      <c r="GFQ91" s="4"/>
      <c r="GFR91" s="4"/>
      <c r="GFS91" s="4"/>
      <c r="GFT91" s="4"/>
      <c r="GFU91" s="4"/>
      <c r="GFV91" s="4"/>
      <c r="GFW91" s="4"/>
      <c r="GFX91" s="4"/>
      <c r="GFY91" s="4"/>
      <c r="GFZ91" s="4"/>
      <c r="GGA91" s="4"/>
      <c r="GGB91" s="4"/>
      <c r="GGC91" s="4"/>
      <c r="GGD91" s="4"/>
      <c r="GGE91" s="4"/>
      <c r="GGF91" s="4"/>
      <c r="GGG91" s="4"/>
      <c r="GGH91" s="4"/>
      <c r="GGI91" s="4"/>
      <c r="GGJ91" s="4"/>
      <c r="GGK91" s="4"/>
      <c r="GGL91" s="4"/>
      <c r="GGM91" s="4"/>
      <c r="GGN91" s="4"/>
      <c r="GGO91" s="4"/>
      <c r="GGP91" s="4"/>
      <c r="GGQ91" s="4"/>
      <c r="GGR91" s="4"/>
      <c r="GGS91" s="4"/>
      <c r="GGT91" s="4"/>
      <c r="GGU91" s="4"/>
      <c r="GGV91" s="4"/>
      <c r="GGW91" s="4"/>
      <c r="GGX91" s="4"/>
      <c r="GGY91" s="4"/>
      <c r="GGZ91" s="4"/>
      <c r="GHA91" s="4"/>
      <c r="GHB91" s="4"/>
      <c r="GHC91" s="4"/>
      <c r="GHD91" s="4"/>
      <c r="GHE91" s="4"/>
      <c r="GHF91" s="4"/>
      <c r="GHG91" s="4"/>
      <c r="GHH91" s="4"/>
      <c r="GHI91" s="4"/>
      <c r="GHJ91" s="4"/>
      <c r="GHK91" s="4"/>
      <c r="GHL91" s="4"/>
      <c r="GHM91" s="4"/>
      <c r="GHN91" s="4"/>
      <c r="GHO91" s="4"/>
      <c r="GHP91" s="4"/>
      <c r="GHQ91" s="4"/>
      <c r="GHR91" s="4"/>
      <c r="GHS91" s="4"/>
      <c r="GHT91" s="4"/>
      <c r="GHU91" s="4"/>
      <c r="GHV91" s="4"/>
      <c r="GHW91" s="4"/>
      <c r="GHX91" s="4"/>
      <c r="GHY91" s="4"/>
      <c r="GHZ91" s="4"/>
      <c r="GIA91" s="4"/>
      <c r="GIB91" s="4"/>
      <c r="GIC91" s="4"/>
      <c r="GID91" s="4"/>
      <c r="GIE91" s="4"/>
      <c r="GIF91" s="4"/>
      <c r="GIG91" s="4"/>
      <c r="GIH91" s="4"/>
      <c r="GII91" s="4"/>
      <c r="GIJ91" s="4"/>
      <c r="GIK91" s="4"/>
      <c r="GIL91" s="4"/>
      <c r="GIM91" s="4"/>
      <c r="GIN91" s="4"/>
      <c r="GIO91" s="4"/>
      <c r="GIP91" s="4"/>
      <c r="GIQ91" s="4"/>
      <c r="GIR91" s="4"/>
      <c r="GIS91" s="4"/>
      <c r="GIT91" s="4"/>
      <c r="GIU91" s="4"/>
      <c r="GIV91" s="4"/>
      <c r="GIW91" s="4"/>
      <c r="GIX91" s="4"/>
      <c r="GIY91" s="4"/>
      <c r="GIZ91" s="4"/>
      <c r="GJA91" s="4"/>
      <c r="GJB91" s="4"/>
      <c r="GJC91" s="4"/>
      <c r="GJD91" s="4"/>
      <c r="GJE91" s="4"/>
      <c r="GJF91" s="4"/>
      <c r="GJG91" s="4"/>
      <c r="GJH91" s="4"/>
      <c r="GJI91" s="4"/>
      <c r="GJJ91" s="4"/>
      <c r="GJK91" s="4"/>
      <c r="GJL91" s="4"/>
      <c r="GJM91" s="4"/>
      <c r="GJN91" s="4"/>
      <c r="GJO91" s="4"/>
      <c r="GJP91" s="4"/>
      <c r="GJQ91" s="4"/>
      <c r="GJR91" s="4"/>
      <c r="GJS91" s="4"/>
      <c r="GJT91" s="4"/>
      <c r="GJU91" s="4"/>
      <c r="GJV91" s="4"/>
      <c r="GJW91" s="4"/>
      <c r="GJX91" s="4"/>
      <c r="GJY91" s="4"/>
      <c r="GJZ91" s="4"/>
      <c r="GKA91" s="4"/>
      <c r="GKB91" s="4"/>
      <c r="GKC91" s="4"/>
      <c r="GKD91" s="4"/>
      <c r="GKE91" s="4"/>
      <c r="GKF91" s="4"/>
      <c r="GKG91" s="4"/>
      <c r="GKH91" s="4"/>
      <c r="GKI91" s="4"/>
      <c r="GKJ91" s="4"/>
      <c r="GKK91" s="4"/>
      <c r="GKL91" s="4"/>
      <c r="GKM91" s="4"/>
      <c r="GKN91" s="4"/>
      <c r="GKO91" s="4"/>
      <c r="GKP91" s="4"/>
      <c r="GKQ91" s="4"/>
      <c r="GKR91" s="4"/>
      <c r="GKS91" s="4"/>
      <c r="GKT91" s="4"/>
      <c r="GKU91" s="4"/>
      <c r="GKV91" s="4"/>
      <c r="GKW91" s="4"/>
      <c r="GKX91" s="4"/>
      <c r="GKY91" s="4"/>
      <c r="GKZ91" s="4"/>
      <c r="GLA91" s="4"/>
      <c r="GLB91" s="4"/>
      <c r="GLC91" s="4"/>
      <c r="GLD91" s="4"/>
      <c r="GLE91" s="4"/>
      <c r="GLF91" s="4"/>
      <c r="GLG91" s="4"/>
      <c r="GLH91" s="4"/>
      <c r="GLI91" s="4"/>
      <c r="GLJ91" s="4"/>
      <c r="GLK91" s="4"/>
      <c r="GLL91" s="4"/>
      <c r="GLM91" s="4"/>
      <c r="GLN91" s="4"/>
      <c r="GLO91" s="4"/>
      <c r="GLP91" s="4"/>
      <c r="GLQ91" s="4"/>
      <c r="GLR91" s="4"/>
      <c r="GLS91" s="4"/>
      <c r="GLT91" s="4"/>
      <c r="GLU91" s="4"/>
      <c r="GLV91" s="4"/>
      <c r="GLW91" s="4"/>
      <c r="GLX91" s="4"/>
      <c r="GLY91" s="4"/>
      <c r="GLZ91" s="4"/>
      <c r="GMA91" s="4"/>
      <c r="GMB91" s="4"/>
      <c r="GMC91" s="4"/>
      <c r="GMD91" s="4"/>
      <c r="GME91" s="4"/>
      <c r="GMF91" s="4"/>
      <c r="GMG91" s="4"/>
      <c r="GMH91" s="4"/>
      <c r="GMI91" s="4"/>
      <c r="GMJ91" s="4"/>
      <c r="GMK91" s="4"/>
      <c r="GML91" s="4"/>
      <c r="GMM91" s="4"/>
      <c r="GMN91" s="4"/>
      <c r="GMO91" s="4"/>
      <c r="GMP91" s="4"/>
      <c r="GMQ91" s="4"/>
      <c r="GMR91" s="4"/>
      <c r="GMS91" s="4"/>
      <c r="GMT91" s="4"/>
      <c r="GMU91" s="4"/>
      <c r="GMV91" s="4"/>
      <c r="GMW91" s="4"/>
      <c r="GMX91" s="4"/>
      <c r="GMY91" s="4"/>
      <c r="GMZ91" s="4"/>
      <c r="GNA91" s="4"/>
      <c r="GNB91" s="4"/>
      <c r="GNC91" s="4"/>
      <c r="GND91" s="4"/>
      <c r="GNE91" s="4"/>
      <c r="GNF91" s="4"/>
      <c r="GNG91" s="4"/>
      <c r="GNH91" s="4"/>
      <c r="GNI91" s="4"/>
      <c r="GNJ91" s="4"/>
      <c r="GNK91" s="4"/>
      <c r="GNL91" s="4"/>
      <c r="GNM91" s="4"/>
      <c r="GNN91" s="4"/>
      <c r="GNO91" s="4"/>
      <c r="GNP91" s="4"/>
      <c r="GNQ91" s="4"/>
      <c r="GNR91" s="4"/>
      <c r="GNS91" s="4"/>
      <c r="GNT91" s="4"/>
      <c r="GNU91" s="4"/>
      <c r="GNV91" s="4"/>
      <c r="GNW91" s="4"/>
      <c r="GNX91" s="4"/>
      <c r="GNY91" s="4"/>
      <c r="GNZ91" s="4"/>
      <c r="GOA91" s="4"/>
      <c r="GOB91" s="4"/>
      <c r="GOC91" s="4"/>
      <c r="GOD91" s="4"/>
      <c r="GOE91" s="4"/>
      <c r="GOF91" s="4"/>
      <c r="GOG91" s="4"/>
      <c r="GOH91" s="4"/>
      <c r="GOI91" s="4"/>
      <c r="GOJ91" s="4"/>
      <c r="GOK91" s="4"/>
      <c r="GOL91" s="4"/>
      <c r="GOM91" s="4"/>
      <c r="GON91" s="4"/>
      <c r="GOO91" s="4"/>
      <c r="GOP91" s="4"/>
      <c r="GOQ91" s="4"/>
      <c r="GOR91" s="4"/>
      <c r="GOS91" s="4"/>
      <c r="GOT91" s="4"/>
      <c r="GOU91" s="4"/>
      <c r="GOV91" s="4"/>
      <c r="GOW91" s="4"/>
      <c r="GOX91" s="4"/>
      <c r="GOY91" s="4"/>
      <c r="GOZ91" s="4"/>
      <c r="GPA91" s="4"/>
      <c r="GPB91" s="4"/>
      <c r="GPC91" s="4"/>
      <c r="GPD91" s="4"/>
      <c r="GPE91" s="4"/>
      <c r="GPF91" s="4"/>
      <c r="GPG91" s="4"/>
      <c r="GPH91" s="4"/>
      <c r="GPI91" s="4"/>
      <c r="GPJ91" s="4"/>
      <c r="GPK91" s="4"/>
      <c r="GPL91" s="4"/>
      <c r="GPM91" s="4"/>
      <c r="GPN91" s="4"/>
      <c r="GPO91" s="4"/>
      <c r="GPP91" s="4"/>
      <c r="GPQ91" s="4"/>
      <c r="GPR91" s="4"/>
      <c r="GPS91" s="4"/>
      <c r="GPT91" s="4"/>
      <c r="GPU91" s="4"/>
      <c r="GPV91" s="4"/>
      <c r="GPW91" s="4"/>
      <c r="GPX91" s="4"/>
      <c r="GPY91" s="4"/>
      <c r="GPZ91" s="4"/>
      <c r="GQA91" s="4"/>
      <c r="GQB91" s="4"/>
      <c r="GQC91" s="4"/>
      <c r="GQD91" s="4"/>
      <c r="GQE91" s="4"/>
      <c r="GQF91" s="4"/>
      <c r="GQG91" s="4"/>
      <c r="GQH91" s="4"/>
      <c r="GQI91" s="4"/>
      <c r="GQJ91" s="4"/>
      <c r="GQK91" s="4"/>
      <c r="GQL91" s="4"/>
      <c r="GQM91" s="4"/>
      <c r="GQN91" s="4"/>
      <c r="GQO91" s="4"/>
      <c r="GQP91" s="4"/>
      <c r="GQQ91" s="4"/>
      <c r="GQR91" s="4"/>
      <c r="GQS91" s="4"/>
      <c r="GQT91" s="4"/>
      <c r="GQU91" s="4"/>
      <c r="GQV91" s="4"/>
      <c r="GQW91" s="4"/>
      <c r="GQX91" s="4"/>
      <c r="GQY91" s="4"/>
      <c r="GQZ91" s="4"/>
      <c r="GRA91" s="4"/>
      <c r="GRB91" s="4"/>
      <c r="GRC91" s="4"/>
      <c r="GRD91" s="4"/>
      <c r="GRE91" s="4"/>
      <c r="GRF91" s="4"/>
      <c r="GRG91" s="4"/>
      <c r="GRH91" s="4"/>
      <c r="GRI91" s="4"/>
      <c r="GRJ91" s="4"/>
      <c r="GRK91" s="4"/>
      <c r="GRL91" s="4"/>
      <c r="GRM91" s="4"/>
      <c r="GRN91" s="4"/>
      <c r="GRO91" s="4"/>
      <c r="GRP91" s="4"/>
      <c r="GRQ91" s="4"/>
      <c r="GRR91" s="4"/>
      <c r="GRS91" s="4"/>
      <c r="GRT91" s="4"/>
      <c r="GRU91" s="4"/>
      <c r="GRV91" s="4"/>
      <c r="GRW91" s="4"/>
      <c r="GRX91" s="4"/>
      <c r="GRY91" s="4"/>
      <c r="GRZ91" s="4"/>
      <c r="GSA91" s="4"/>
      <c r="GSB91" s="4"/>
      <c r="GSC91" s="4"/>
      <c r="GSD91" s="4"/>
      <c r="GSE91" s="4"/>
      <c r="GSF91" s="4"/>
      <c r="GSG91" s="4"/>
      <c r="GSH91" s="4"/>
      <c r="GSI91" s="4"/>
      <c r="GSJ91" s="4"/>
      <c r="GSK91" s="4"/>
      <c r="GSL91" s="4"/>
      <c r="GSM91" s="4"/>
      <c r="GSN91" s="4"/>
      <c r="GSO91" s="4"/>
      <c r="GSP91" s="4"/>
      <c r="GSQ91" s="4"/>
      <c r="GSR91" s="4"/>
      <c r="GSS91" s="4"/>
      <c r="GST91" s="4"/>
      <c r="GSU91" s="4"/>
      <c r="GSV91" s="4"/>
      <c r="GSW91" s="4"/>
      <c r="GSX91" s="4"/>
      <c r="GSY91" s="4"/>
      <c r="GSZ91" s="4"/>
      <c r="GTA91" s="4"/>
      <c r="GTB91" s="4"/>
      <c r="GTC91" s="4"/>
      <c r="GTD91" s="4"/>
      <c r="GTE91" s="4"/>
      <c r="GTF91" s="4"/>
      <c r="GTG91" s="4"/>
      <c r="GTH91" s="4"/>
      <c r="GTI91" s="4"/>
      <c r="GTJ91" s="4"/>
      <c r="GTK91" s="4"/>
      <c r="GTL91" s="4"/>
      <c r="GTM91" s="4"/>
      <c r="GTN91" s="4"/>
      <c r="GTO91" s="4"/>
      <c r="GTP91" s="4"/>
      <c r="GTQ91" s="4"/>
      <c r="GTR91" s="4"/>
      <c r="GTS91" s="4"/>
      <c r="GTT91" s="4"/>
      <c r="GTU91" s="4"/>
      <c r="GTV91" s="4"/>
      <c r="GTW91" s="4"/>
      <c r="GTX91" s="4"/>
      <c r="GTY91" s="4"/>
      <c r="GTZ91" s="4"/>
      <c r="GUA91" s="4"/>
      <c r="GUB91" s="4"/>
      <c r="GUC91" s="4"/>
      <c r="GUD91" s="4"/>
      <c r="GUE91" s="4"/>
      <c r="GUF91" s="4"/>
      <c r="GUG91" s="4"/>
      <c r="GUH91" s="4"/>
      <c r="GUI91" s="4"/>
      <c r="GUJ91" s="4"/>
      <c r="GUK91" s="4"/>
      <c r="GUL91" s="4"/>
      <c r="GUM91" s="4"/>
      <c r="GUN91" s="4"/>
      <c r="GUO91" s="4"/>
      <c r="GUP91" s="4"/>
      <c r="GUQ91" s="4"/>
      <c r="GUR91" s="4"/>
      <c r="GUS91" s="4"/>
      <c r="GUT91" s="4"/>
      <c r="GUU91" s="4"/>
      <c r="GUV91" s="4"/>
      <c r="GUW91" s="4"/>
      <c r="GUX91" s="4"/>
      <c r="GUY91" s="4"/>
      <c r="GUZ91" s="4"/>
      <c r="GVA91" s="4"/>
      <c r="GVB91" s="4"/>
      <c r="GVC91" s="4"/>
      <c r="GVD91" s="4"/>
      <c r="GVE91" s="4"/>
      <c r="GVF91" s="4"/>
      <c r="GVG91" s="4"/>
      <c r="GVH91" s="4"/>
      <c r="GVI91" s="4"/>
      <c r="GVJ91" s="4"/>
      <c r="GVK91" s="4"/>
      <c r="GVL91" s="4"/>
      <c r="GVM91" s="4"/>
      <c r="GVN91" s="4"/>
      <c r="GVO91" s="4"/>
      <c r="GVP91" s="4"/>
      <c r="GVQ91" s="4"/>
      <c r="GVR91" s="4"/>
      <c r="GVS91" s="4"/>
      <c r="GVT91" s="4"/>
      <c r="GVU91" s="4"/>
      <c r="GVV91" s="4"/>
      <c r="GVW91" s="4"/>
      <c r="GVX91" s="4"/>
      <c r="GVY91" s="4"/>
      <c r="GVZ91" s="4"/>
      <c r="GWA91" s="4"/>
      <c r="GWB91" s="4"/>
      <c r="GWC91" s="4"/>
      <c r="GWD91" s="4"/>
      <c r="GWE91" s="4"/>
      <c r="GWF91" s="4"/>
      <c r="GWG91" s="4"/>
      <c r="GWH91" s="4"/>
      <c r="GWI91" s="4"/>
      <c r="GWJ91" s="4"/>
      <c r="GWK91" s="4"/>
      <c r="GWL91" s="4"/>
      <c r="GWM91" s="4"/>
      <c r="GWN91" s="4"/>
      <c r="GWO91" s="4"/>
      <c r="GWP91" s="4"/>
      <c r="GWQ91" s="4"/>
      <c r="GWR91" s="4"/>
      <c r="GWS91" s="4"/>
      <c r="GWT91" s="4"/>
      <c r="GWU91" s="4"/>
      <c r="GWV91" s="4"/>
      <c r="GWW91" s="4"/>
      <c r="GWX91" s="4"/>
      <c r="GWY91" s="4"/>
      <c r="GWZ91" s="4"/>
      <c r="GXA91" s="4"/>
      <c r="GXB91" s="4"/>
      <c r="GXC91" s="4"/>
      <c r="GXD91" s="4"/>
      <c r="GXE91" s="4"/>
      <c r="GXF91" s="4"/>
      <c r="GXG91" s="4"/>
      <c r="GXH91" s="4"/>
      <c r="GXI91" s="4"/>
      <c r="GXJ91" s="4"/>
      <c r="GXK91" s="4"/>
      <c r="GXL91" s="4"/>
      <c r="GXM91" s="4"/>
      <c r="GXN91" s="4"/>
      <c r="GXO91" s="4"/>
      <c r="GXP91" s="4"/>
      <c r="GXQ91" s="4"/>
      <c r="GXR91" s="4"/>
      <c r="GXS91" s="4"/>
      <c r="GXT91" s="4"/>
      <c r="GXU91" s="4"/>
      <c r="GXV91" s="4"/>
      <c r="GXW91" s="4"/>
      <c r="GXX91" s="4"/>
      <c r="GXY91" s="4"/>
      <c r="GXZ91" s="4"/>
      <c r="GYA91" s="4"/>
      <c r="GYB91" s="4"/>
      <c r="GYC91" s="4"/>
      <c r="GYD91" s="4"/>
      <c r="GYE91" s="4"/>
      <c r="GYF91" s="4"/>
      <c r="GYG91" s="4"/>
      <c r="GYH91" s="4"/>
      <c r="GYI91" s="4"/>
      <c r="GYJ91" s="4"/>
      <c r="GYK91" s="4"/>
      <c r="GYL91" s="4"/>
      <c r="GYM91" s="4"/>
      <c r="GYN91" s="4"/>
      <c r="GYO91" s="4"/>
      <c r="GYP91" s="4"/>
      <c r="GYQ91" s="4"/>
      <c r="GYR91" s="4"/>
      <c r="GYS91" s="4"/>
      <c r="GYT91" s="4"/>
      <c r="GYU91" s="4"/>
      <c r="GYV91" s="4"/>
      <c r="GYW91" s="4"/>
      <c r="GYX91" s="4"/>
      <c r="GYY91" s="4"/>
      <c r="GYZ91" s="4"/>
      <c r="GZA91" s="4"/>
      <c r="GZB91" s="4"/>
      <c r="GZC91" s="4"/>
      <c r="GZD91" s="4"/>
      <c r="GZE91" s="4"/>
      <c r="GZF91" s="4"/>
      <c r="GZG91" s="4"/>
      <c r="GZH91" s="4"/>
      <c r="GZI91" s="4"/>
      <c r="GZJ91" s="4"/>
      <c r="GZK91" s="4"/>
      <c r="GZL91" s="4"/>
      <c r="GZM91" s="4"/>
      <c r="GZN91" s="4"/>
      <c r="GZO91" s="4"/>
      <c r="GZP91" s="4"/>
      <c r="GZQ91" s="4"/>
      <c r="GZR91" s="4"/>
      <c r="GZS91" s="4"/>
      <c r="GZT91" s="4"/>
      <c r="GZU91" s="4"/>
      <c r="GZV91" s="4"/>
      <c r="GZW91" s="4"/>
      <c r="GZX91" s="4"/>
      <c r="GZY91" s="4"/>
      <c r="GZZ91" s="4"/>
      <c r="HAA91" s="4"/>
      <c r="HAB91" s="4"/>
      <c r="HAC91" s="4"/>
      <c r="HAD91" s="4"/>
      <c r="HAE91" s="4"/>
      <c r="HAF91" s="4"/>
      <c r="HAG91" s="4"/>
      <c r="HAH91" s="4"/>
      <c r="HAI91" s="4"/>
      <c r="HAJ91" s="4"/>
      <c r="HAK91" s="4"/>
      <c r="HAL91" s="4"/>
      <c r="HAM91" s="4"/>
      <c r="HAN91" s="4"/>
      <c r="HAO91" s="4"/>
      <c r="HAP91" s="4"/>
      <c r="HAQ91" s="4"/>
      <c r="HAR91" s="4"/>
      <c r="HAS91" s="4"/>
      <c r="HAT91" s="4"/>
      <c r="HAU91" s="4"/>
      <c r="HAV91" s="4"/>
      <c r="HAW91" s="4"/>
      <c r="HAX91" s="4"/>
      <c r="HAY91" s="4"/>
      <c r="HAZ91" s="4"/>
      <c r="HBA91" s="4"/>
      <c r="HBB91" s="4"/>
      <c r="HBC91" s="4"/>
      <c r="HBD91" s="4"/>
      <c r="HBE91" s="4"/>
      <c r="HBF91" s="4"/>
      <c r="HBG91" s="4"/>
      <c r="HBH91" s="4"/>
      <c r="HBI91" s="4"/>
      <c r="HBJ91" s="4"/>
      <c r="HBK91" s="4"/>
      <c r="HBL91" s="4"/>
      <c r="HBM91" s="4"/>
      <c r="HBN91" s="4"/>
      <c r="HBO91" s="4"/>
      <c r="HBP91" s="4"/>
      <c r="HBQ91" s="4"/>
      <c r="HBR91" s="4"/>
      <c r="HBS91" s="4"/>
      <c r="HBT91" s="4"/>
      <c r="HBU91" s="4"/>
      <c r="HBV91" s="4"/>
      <c r="HBW91" s="4"/>
      <c r="HBX91" s="4"/>
      <c r="HBY91" s="4"/>
      <c r="HBZ91" s="4"/>
      <c r="HCA91" s="4"/>
      <c r="HCB91" s="4"/>
      <c r="HCC91" s="4"/>
      <c r="HCD91" s="4"/>
      <c r="HCE91" s="4"/>
      <c r="HCF91" s="4"/>
      <c r="HCG91" s="4"/>
      <c r="HCH91" s="4"/>
      <c r="HCI91" s="4"/>
      <c r="HCJ91" s="4"/>
      <c r="HCK91" s="4"/>
      <c r="HCL91" s="4"/>
      <c r="HCM91" s="4"/>
      <c r="HCN91" s="4"/>
      <c r="HCO91" s="4"/>
      <c r="HCP91" s="4"/>
      <c r="HCQ91" s="4"/>
      <c r="HCR91" s="4"/>
      <c r="HCS91" s="4"/>
      <c r="HCT91" s="4"/>
      <c r="HCU91" s="4"/>
      <c r="HCV91" s="4"/>
      <c r="HCW91" s="4"/>
      <c r="HCX91" s="4"/>
      <c r="HCY91" s="4"/>
      <c r="HCZ91" s="4"/>
      <c r="HDA91" s="4"/>
      <c r="HDB91" s="4"/>
      <c r="HDC91" s="4"/>
      <c r="HDD91" s="4"/>
      <c r="HDE91" s="4"/>
      <c r="HDF91" s="4"/>
      <c r="HDG91" s="4"/>
      <c r="HDH91" s="4"/>
      <c r="HDI91" s="4"/>
      <c r="HDJ91" s="4"/>
      <c r="HDK91" s="4"/>
      <c r="HDL91" s="4"/>
      <c r="HDM91" s="4"/>
      <c r="HDN91" s="4"/>
      <c r="HDO91" s="4"/>
      <c r="HDP91" s="4"/>
      <c r="HDQ91" s="4"/>
      <c r="HDR91" s="4"/>
      <c r="HDS91" s="4"/>
      <c r="HDT91" s="4"/>
      <c r="HDU91" s="4"/>
      <c r="HDV91" s="4"/>
      <c r="HDW91" s="4"/>
      <c r="HDX91" s="4"/>
      <c r="HDY91" s="4"/>
      <c r="HDZ91" s="4"/>
      <c r="HEA91" s="4"/>
      <c r="HEB91" s="4"/>
      <c r="HEC91" s="4"/>
      <c r="HED91" s="4"/>
      <c r="HEE91" s="4"/>
      <c r="HEF91" s="4"/>
      <c r="HEG91" s="4"/>
      <c r="HEH91" s="4"/>
      <c r="HEI91" s="4"/>
      <c r="HEJ91" s="4"/>
      <c r="HEK91" s="4"/>
      <c r="HEL91" s="4"/>
      <c r="HEM91" s="4"/>
      <c r="HEN91" s="4"/>
      <c r="HEO91" s="4"/>
      <c r="HEP91" s="4"/>
      <c r="HEQ91" s="4"/>
      <c r="HER91" s="4"/>
      <c r="HES91" s="4"/>
      <c r="HET91" s="4"/>
      <c r="HEU91" s="4"/>
      <c r="HEV91" s="4"/>
      <c r="HEW91" s="4"/>
      <c r="HEX91" s="4"/>
      <c r="HEY91" s="4"/>
      <c r="HEZ91" s="4"/>
      <c r="HFA91" s="4"/>
      <c r="HFB91" s="4"/>
      <c r="HFC91" s="4"/>
      <c r="HFD91" s="4"/>
      <c r="HFE91" s="4"/>
      <c r="HFF91" s="4"/>
      <c r="HFG91" s="4"/>
      <c r="HFH91" s="4"/>
      <c r="HFI91" s="4"/>
      <c r="HFJ91" s="4"/>
      <c r="HFK91" s="4"/>
      <c r="HFL91" s="4"/>
      <c r="HFM91" s="4"/>
      <c r="HFN91" s="4"/>
      <c r="HFO91" s="4"/>
      <c r="HFP91" s="4"/>
      <c r="HFQ91" s="4"/>
      <c r="HFR91" s="4"/>
      <c r="HFS91" s="4"/>
      <c r="HFT91" s="4"/>
      <c r="HFU91" s="4"/>
      <c r="HFV91" s="4"/>
      <c r="HFW91" s="4"/>
      <c r="HFX91" s="4"/>
      <c r="HFY91" s="4"/>
      <c r="HFZ91" s="4"/>
      <c r="HGA91" s="4"/>
      <c r="HGB91" s="4"/>
      <c r="HGC91" s="4"/>
      <c r="HGD91" s="4"/>
      <c r="HGE91" s="4"/>
      <c r="HGF91" s="4"/>
      <c r="HGG91" s="4"/>
      <c r="HGH91" s="4"/>
      <c r="HGI91" s="4"/>
      <c r="HGJ91" s="4"/>
      <c r="HGK91" s="4"/>
      <c r="HGL91" s="4"/>
      <c r="HGM91" s="4"/>
      <c r="HGN91" s="4"/>
      <c r="HGO91" s="4"/>
      <c r="HGP91" s="4"/>
      <c r="HGQ91" s="4"/>
      <c r="HGR91" s="4"/>
      <c r="HGS91" s="4"/>
      <c r="HGT91" s="4"/>
      <c r="HGU91" s="4"/>
      <c r="HGV91" s="4"/>
      <c r="HGW91" s="4"/>
      <c r="HGX91" s="4"/>
      <c r="HGY91" s="4"/>
      <c r="HGZ91" s="4"/>
      <c r="HHA91" s="4"/>
      <c r="HHB91" s="4"/>
      <c r="HHC91" s="4"/>
      <c r="HHD91" s="4"/>
      <c r="HHE91" s="4"/>
      <c r="HHF91" s="4"/>
      <c r="HHG91" s="4"/>
      <c r="HHH91" s="4"/>
      <c r="HHI91" s="4"/>
      <c r="HHJ91" s="4"/>
      <c r="HHK91" s="4"/>
      <c r="HHL91" s="4"/>
      <c r="HHM91" s="4"/>
      <c r="HHN91" s="4"/>
      <c r="HHO91" s="4"/>
      <c r="HHP91" s="4"/>
      <c r="HHQ91" s="4"/>
      <c r="HHR91" s="4"/>
      <c r="HHS91" s="4"/>
      <c r="HHT91" s="4"/>
      <c r="HHU91" s="4"/>
      <c r="HHV91" s="4"/>
      <c r="HHW91" s="4"/>
      <c r="HHX91" s="4"/>
      <c r="HHY91" s="4"/>
      <c r="HHZ91" s="4"/>
      <c r="HIA91" s="4"/>
      <c r="HIB91" s="4"/>
      <c r="HIC91" s="4"/>
      <c r="HID91" s="4"/>
      <c r="HIE91" s="4"/>
      <c r="HIF91" s="4"/>
      <c r="HIG91" s="4"/>
      <c r="HIH91" s="4"/>
      <c r="HII91" s="4"/>
      <c r="HIJ91" s="4"/>
      <c r="HIK91" s="4"/>
      <c r="HIL91" s="4"/>
      <c r="HIM91" s="4"/>
      <c r="HIN91" s="4"/>
      <c r="HIO91" s="4"/>
      <c r="HIP91" s="4"/>
      <c r="HIQ91" s="4"/>
      <c r="HIR91" s="4"/>
      <c r="HIS91" s="4"/>
      <c r="HIT91" s="4"/>
      <c r="HIU91" s="4"/>
      <c r="HIV91" s="4"/>
      <c r="HIW91" s="4"/>
      <c r="HIX91" s="4"/>
      <c r="HIY91" s="4"/>
      <c r="HIZ91" s="4"/>
      <c r="HJA91" s="4"/>
      <c r="HJB91" s="4"/>
      <c r="HJC91" s="4"/>
      <c r="HJD91" s="4"/>
      <c r="HJE91" s="4"/>
      <c r="HJF91" s="4"/>
      <c r="HJG91" s="4"/>
      <c r="HJH91" s="4"/>
      <c r="HJI91" s="4"/>
      <c r="HJJ91" s="4"/>
      <c r="HJK91" s="4"/>
      <c r="HJL91" s="4"/>
      <c r="HJM91" s="4"/>
      <c r="HJN91" s="4"/>
      <c r="HJO91" s="4"/>
      <c r="HJP91" s="4"/>
      <c r="HJQ91" s="4"/>
      <c r="HJR91" s="4"/>
      <c r="HJS91" s="4"/>
      <c r="HJT91" s="4"/>
      <c r="HJU91" s="4"/>
      <c r="HJV91" s="4"/>
      <c r="HJW91" s="4"/>
      <c r="HJX91" s="4"/>
      <c r="HJY91" s="4"/>
      <c r="HJZ91" s="4"/>
      <c r="HKA91" s="4"/>
      <c r="HKB91" s="4"/>
      <c r="HKC91" s="4"/>
      <c r="HKD91" s="4"/>
      <c r="HKE91" s="4"/>
      <c r="HKF91" s="4"/>
      <c r="HKG91" s="4"/>
      <c r="HKH91" s="4"/>
      <c r="HKI91" s="4"/>
      <c r="HKJ91" s="4"/>
      <c r="HKK91" s="4"/>
      <c r="HKL91" s="4"/>
      <c r="HKM91" s="4"/>
      <c r="HKN91" s="4"/>
      <c r="HKO91" s="4"/>
      <c r="HKP91" s="4"/>
      <c r="HKQ91" s="4"/>
      <c r="HKR91" s="4"/>
      <c r="HKS91" s="4"/>
      <c r="HKT91" s="4"/>
      <c r="HKU91" s="4"/>
      <c r="HKV91" s="4"/>
      <c r="HKW91" s="4"/>
      <c r="HKX91" s="4"/>
      <c r="HKY91" s="4"/>
      <c r="HKZ91" s="4"/>
      <c r="HLA91" s="4"/>
      <c r="HLB91" s="4"/>
      <c r="HLC91" s="4"/>
      <c r="HLD91" s="4"/>
      <c r="HLE91" s="4"/>
      <c r="HLF91" s="4"/>
      <c r="HLG91" s="4"/>
      <c r="HLH91" s="4"/>
      <c r="HLI91" s="4"/>
      <c r="HLJ91" s="4"/>
      <c r="HLK91" s="4"/>
      <c r="HLL91" s="4"/>
      <c r="HLM91" s="4"/>
      <c r="HLN91" s="4"/>
      <c r="HLO91" s="4"/>
      <c r="HLP91" s="4"/>
      <c r="HLQ91" s="4"/>
      <c r="HLR91" s="4"/>
      <c r="HLS91" s="4"/>
      <c r="HLT91" s="4"/>
      <c r="HLU91" s="4"/>
      <c r="HLV91" s="4"/>
      <c r="HLW91" s="4"/>
      <c r="HLX91" s="4"/>
      <c r="HLY91" s="4"/>
      <c r="HLZ91" s="4"/>
      <c r="HMA91" s="4"/>
      <c r="HMB91" s="4"/>
      <c r="HMC91" s="4"/>
      <c r="HMD91" s="4"/>
      <c r="HME91" s="4"/>
      <c r="HMF91" s="4"/>
      <c r="HMG91" s="4"/>
      <c r="HMH91" s="4"/>
      <c r="HMI91" s="4"/>
      <c r="HMJ91" s="4"/>
      <c r="HMK91" s="4"/>
      <c r="HML91" s="4"/>
      <c r="HMM91" s="4"/>
      <c r="HMN91" s="4"/>
      <c r="HMO91" s="4"/>
      <c r="HMP91" s="4"/>
      <c r="HMQ91" s="4"/>
      <c r="HMR91" s="4"/>
      <c r="HMS91" s="4"/>
      <c r="HMT91" s="4"/>
      <c r="HMU91" s="4"/>
      <c r="HMV91" s="4"/>
      <c r="HMW91" s="4"/>
      <c r="HMX91" s="4"/>
      <c r="HMY91" s="4"/>
      <c r="HMZ91" s="4"/>
      <c r="HNA91" s="4"/>
      <c r="HNB91" s="4"/>
      <c r="HNC91" s="4"/>
      <c r="HND91" s="4"/>
      <c r="HNE91" s="4"/>
      <c r="HNF91" s="4"/>
      <c r="HNG91" s="4"/>
      <c r="HNH91" s="4"/>
      <c r="HNI91" s="4"/>
      <c r="HNJ91" s="4"/>
      <c r="HNK91" s="4"/>
      <c r="HNL91" s="4"/>
      <c r="HNM91" s="4"/>
      <c r="HNN91" s="4"/>
      <c r="HNO91" s="4"/>
      <c r="HNP91" s="4"/>
      <c r="HNQ91" s="4"/>
      <c r="HNR91" s="4"/>
      <c r="HNS91" s="4"/>
      <c r="HNT91" s="4"/>
      <c r="HNU91" s="4"/>
      <c r="HNV91" s="4"/>
      <c r="HNW91" s="4"/>
      <c r="HNX91" s="4"/>
      <c r="HNY91" s="4"/>
      <c r="HNZ91" s="4"/>
      <c r="HOA91" s="4"/>
      <c r="HOB91" s="4"/>
      <c r="HOC91" s="4"/>
      <c r="HOD91" s="4"/>
      <c r="HOE91" s="4"/>
      <c r="HOF91" s="4"/>
      <c r="HOG91" s="4"/>
      <c r="HOH91" s="4"/>
      <c r="HOI91" s="4"/>
      <c r="HOJ91" s="4"/>
      <c r="HOK91" s="4"/>
      <c r="HOL91" s="4"/>
      <c r="HOM91" s="4"/>
      <c r="HON91" s="4"/>
      <c r="HOO91" s="4"/>
      <c r="HOP91" s="4"/>
      <c r="HOQ91" s="4"/>
      <c r="HOR91" s="4"/>
      <c r="HOS91" s="4"/>
      <c r="HOT91" s="4"/>
      <c r="HOU91" s="4"/>
      <c r="HOV91" s="4"/>
      <c r="HOW91" s="4"/>
      <c r="HOX91" s="4"/>
      <c r="HOY91" s="4"/>
      <c r="HOZ91" s="4"/>
      <c r="HPA91" s="4"/>
      <c r="HPB91" s="4"/>
      <c r="HPC91" s="4"/>
      <c r="HPD91" s="4"/>
      <c r="HPE91" s="4"/>
      <c r="HPF91" s="4"/>
      <c r="HPG91" s="4"/>
      <c r="HPH91" s="4"/>
      <c r="HPI91" s="4"/>
      <c r="HPJ91" s="4"/>
      <c r="HPK91" s="4"/>
      <c r="HPL91" s="4"/>
      <c r="HPM91" s="4"/>
      <c r="HPN91" s="4"/>
      <c r="HPO91" s="4"/>
      <c r="HPP91" s="4"/>
      <c r="HPQ91" s="4"/>
      <c r="HPR91" s="4"/>
      <c r="HPS91" s="4"/>
      <c r="HPT91" s="4"/>
      <c r="HPU91" s="4"/>
      <c r="HPV91" s="4"/>
      <c r="HPW91" s="4"/>
      <c r="HPX91" s="4"/>
      <c r="HPY91" s="4"/>
      <c r="HPZ91" s="4"/>
      <c r="HQA91" s="4"/>
      <c r="HQB91" s="4"/>
      <c r="HQC91" s="4"/>
      <c r="HQD91" s="4"/>
      <c r="HQE91" s="4"/>
      <c r="HQF91" s="4"/>
      <c r="HQG91" s="4"/>
      <c r="HQH91" s="4"/>
      <c r="HQI91" s="4"/>
      <c r="HQJ91" s="4"/>
      <c r="HQK91" s="4"/>
      <c r="HQL91" s="4"/>
      <c r="HQM91" s="4"/>
      <c r="HQN91" s="4"/>
      <c r="HQO91" s="4"/>
      <c r="HQP91" s="4"/>
      <c r="HQQ91" s="4"/>
      <c r="HQR91" s="4"/>
      <c r="HQS91" s="4"/>
      <c r="HQT91" s="4"/>
      <c r="HQU91" s="4"/>
      <c r="HQV91" s="4"/>
      <c r="HQW91" s="4"/>
      <c r="HQX91" s="4"/>
      <c r="HQY91" s="4"/>
      <c r="HQZ91" s="4"/>
      <c r="HRA91" s="4"/>
      <c r="HRB91" s="4"/>
      <c r="HRC91" s="4"/>
      <c r="HRD91" s="4"/>
      <c r="HRE91" s="4"/>
      <c r="HRF91" s="4"/>
      <c r="HRG91" s="4"/>
      <c r="HRH91" s="4"/>
      <c r="HRI91" s="4"/>
      <c r="HRJ91" s="4"/>
      <c r="HRK91" s="4"/>
      <c r="HRL91" s="4"/>
      <c r="HRM91" s="4"/>
      <c r="HRN91" s="4"/>
      <c r="HRO91" s="4"/>
      <c r="HRP91" s="4"/>
      <c r="HRQ91" s="4"/>
      <c r="HRR91" s="4"/>
      <c r="HRS91" s="4"/>
      <c r="HRT91" s="4"/>
      <c r="HRU91" s="4"/>
      <c r="HRV91" s="4"/>
      <c r="HRW91" s="4"/>
      <c r="HRX91" s="4"/>
      <c r="HRY91" s="4"/>
      <c r="HRZ91" s="4"/>
      <c r="HSA91" s="4"/>
      <c r="HSB91" s="4"/>
      <c r="HSC91" s="4"/>
      <c r="HSD91" s="4"/>
      <c r="HSE91" s="4"/>
      <c r="HSF91" s="4"/>
      <c r="HSG91" s="4"/>
      <c r="HSH91" s="4"/>
      <c r="HSI91" s="4"/>
      <c r="HSJ91" s="4"/>
      <c r="HSK91" s="4"/>
      <c r="HSL91" s="4"/>
      <c r="HSM91" s="4"/>
      <c r="HSN91" s="4"/>
      <c r="HSO91" s="4"/>
      <c r="HSP91" s="4"/>
      <c r="HSQ91" s="4"/>
      <c r="HSR91" s="4"/>
      <c r="HSS91" s="4"/>
      <c r="HST91" s="4"/>
      <c r="HSU91" s="4"/>
      <c r="HSV91" s="4"/>
      <c r="HSW91" s="4"/>
      <c r="HSX91" s="4"/>
      <c r="HSY91" s="4"/>
      <c r="HSZ91" s="4"/>
      <c r="HTA91" s="4"/>
      <c r="HTB91" s="4"/>
      <c r="HTC91" s="4"/>
      <c r="HTD91" s="4"/>
      <c r="HTE91" s="4"/>
      <c r="HTF91" s="4"/>
      <c r="HTG91" s="4"/>
      <c r="HTH91" s="4"/>
      <c r="HTI91" s="4"/>
      <c r="HTJ91" s="4"/>
      <c r="HTK91" s="4"/>
      <c r="HTL91" s="4"/>
      <c r="HTM91" s="4"/>
      <c r="HTN91" s="4"/>
      <c r="HTO91" s="4"/>
      <c r="HTP91" s="4"/>
      <c r="HTQ91" s="4"/>
      <c r="HTR91" s="4"/>
      <c r="HTS91" s="4"/>
      <c r="HTT91" s="4"/>
      <c r="HTU91" s="4"/>
      <c r="HTV91" s="4"/>
      <c r="HTW91" s="4"/>
      <c r="HTX91" s="4"/>
      <c r="HTY91" s="4"/>
      <c r="HTZ91" s="4"/>
      <c r="HUA91" s="4"/>
      <c r="HUB91" s="4"/>
      <c r="HUC91" s="4"/>
      <c r="HUD91" s="4"/>
      <c r="HUE91" s="4"/>
      <c r="HUF91" s="4"/>
      <c r="HUG91" s="4"/>
      <c r="HUH91" s="4"/>
      <c r="HUI91" s="4"/>
      <c r="HUJ91" s="4"/>
      <c r="HUK91" s="4"/>
      <c r="HUL91" s="4"/>
      <c r="HUM91" s="4"/>
      <c r="HUN91" s="4"/>
      <c r="HUO91" s="4"/>
      <c r="HUP91" s="4"/>
      <c r="HUQ91" s="4"/>
      <c r="HUR91" s="4"/>
      <c r="HUS91" s="4"/>
      <c r="HUT91" s="4"/>
      <c r="HUU91" s="4"/>
      <c r="HUV91" s="4"/>
      <c r="HUW91" s="4"/>
      <c r="HUX91" s="4"/>
      <c r="HUY91" s="4"/>
      <c r="HUZ91" s="4"/>
      <c r="HVA91" s="4"/>
      <c r="HVB91" s="4"/>
      <c r="HVC91" s="4"/>
      <c r="HVD91" s="4"/>
      <c r="HVE91" s="4"/>
      <c r="HVF91" s="4"/>
      <c r="HVG91" s="4"/>
      <c r="HVH91" s="4"/>
      <c r="HVI91" s="4"/>
      <c r="HVJ91" s="4"/>
      <c r="HVK91" s="4"/>
      <c r="HVL91" s="4"/>
      <c r="HVM91" s="4"/>
      <c r="HVN91" s="4"/>
      <c r="HVO91" s="4"/>
      <c r="HVP91" s="4"/>
      <c r="HVQ91" s="4"/>
      <c r="HVR91" s="4"/>
      <c r="HVS91" s="4"/>
      <c r="HVT91" s="4"/>
      <c r="HVU91" s="4"/>
      <c r="HVV91" s="4"/>
      <c r="HVW91" s="4"/>
      <c r="HVX91" s="4"/>
      <c r="HVY91" s="4"/>
      <c r="HVZ91" s="4"/>
      <c r="HWA91" s="4"/>
      <c r="HWB91" s="4"/>
      <c r="HWC91" s="4"/>
      <c r="HWD91" s="4"/>
      <c r="HWE91" s="4"/>
      <c r="HWF91" s="4"/>
      <c r="HWG91" s="4"/>
      <c r="HWH91" s="4"/>
      <c r="HWI91" s="4"/>
      <c r="HWJ91" s="4"/>
      <c r="HWK91" s="4"/>
      <c r="HWL91" s="4"/>
      <c r="HWM91" s="4"/>
      <c r="HWN91" s="4"/>
      <c r="HWO91" s="4"/>
      <c r="HWP91" s="4"/>
      <c r="HWQ91" s="4"/>
      <c r="HWR91" s="4"/>
      <c r="HWS91" s="4"/>
      <c r="HWT91" s="4"/>
      <c r="HWU91" s="4"/>
      <c r="HWV91" s="4"/>
      <c r="HWW91" s="4"/>
      <c r="HWX91" s="4"/>
      <c r="HWY91" s="4"/>
      <c r="HWZ91" s="4"/>
      <c r="HXA91" s="4"/>
      <c r="HXB91" s="4"/>
      <c r="HXC91" s="4"/>
      <c r="HXD91" s="4"/>
      <c r="HXE91" s="4"/>
      <c r="HXF91" s="4"/>
      <c r="HXG91" s="4"/>
      <c r="HXH91" s="4"/>
      <c r="HXI91" s="4"/>
      <c r="HXJ91" s="4"/>
      <c r="HXK91" s="4"/>
      <c r="HXL91" s="4"/>
      <c r="HXM91" s="4"/>
      <c r="HXN91" s="4"/>
      <c r="HXO91" s="4"/>
      <c r="HXP91" s="4"/>
      <c r="HXQ91" s="4"/>
      <c r="HXR91" s="4"/>
      <c r="HXS91" s="4"/>
      <c r="HXT91" s="4"/>
      <c r="HXU91" s="4"/>
      <c r="HXV91" s="4"/>
      <c r="HXW91" s="4"/>
      <c r="HXX91" s="4"/>
      <c r="HXY91" s="4"/>
      <c r="HXZ91" s="4"/>
      <c r="HYA91" s="4"/>
      <c r="HYB91" s="4"/>
      <c r="HYC91" s="4"/>
      <c r="HYD91" s="4"/>
      <c r="HYE91" s="4"/>
      <c r="HYF91" s="4"/>
      <c r="HYG91" s="4"/>
      <c r="HYH91" s="4"/>
      <c r="HYI91" s="4"/>
      <c r="HYJ91" s="4"/>
      <c r="HYK91" s="4"/>
      <c r="HYL91" s="4"/>
      <c r="HYM91" s="4"/>
      <c r="HYN91" s="4"/>
      <c r="HYO91" s="4"/>
      <c r="HYP91" s="4"/>
      <c r="HYQ91" s="4"/>
      <c r="HYR91" s="4"/>
      <c r="HYS91" s="4"/>
      <c r="HYT91" s="4"/>
      <c r="HYU91" s="4"/>
      <c r="HYV91" s="4"/>
      <c r="HYW91" s="4"/>
      <c r="HYX91" s="4"/>
      <c r="HYY91" s="4"/>
      <c r="HYZ91" s="4"/>
      <c r="HZA91" s="4"/>
      <c r="HZB91" s="4"/>
      <c r="HZC91" s="4"/>
      <c r="HZD91" s="4"/>
      <c r="HZE91" s="4"/>
      <c r="HZF91" s="4"/>
      <c r="HZG91" s="4"/>
      <c r="HZH91" s="4"/>
      <c r="HZI91" s="4"/>
      <c r="HZJ91" s="4"/>
      <c r="HZK91" s="4"/>
      <c r="HZL91" s="4"/>
      <c r="HZM91" s="4"/>
      <c r="HZN91" s="4"/>
      <c r="HZO91" s="4"/>
      <c r="HZP91" s="4"/>
      <c r="HZQ91" s="4"/>
      <c r="HZR91" s="4"/>
      <c r="HZS91" s="4"/>
      <c r="HZT91" s="4"/>
      <c r="HZU91" s="4"/>
      <c r="HZV91" s="4"/>
      <c r="HZW91" s="4"/>
      <c r="HZX91" s="4"/>
      <c r="HZY91" s="4"/>
      <c r="HZZ91" s="4"/>
      <c r="IAA91" s="4"/>
      <c r="IAB91" s="4"/>
      <c r="IAC91" s="4"/>
      <c r="IAD91" s="4"/>
      <c r="IAE91" s="4"/>
      <c r="IAF91" s="4"/>
      <c r="IAG91" s="4"/>
      <c r="IAH91" s="4"/>
      <c r="IAI91" s="4"/>
      <c r="IAJ91" s="4"/>
      <c r="IAK91" s="4"/>
      <c r="IAL91" s="4"/>
      <c r="IAM91" s="4"/>
      <c r="IAN91" s="4"/>
      <c r="IAO91" s="4"/>
      <c r="IAP91" s="4"/>
      <c r="IAQ91" s="4"/>
      <c r="IAR91" s="4"/>
      <c r="IAS91" s="4"/>
      <c r="IAT91" s="4"/>
      <c r="IAU91" s="4"/>
      <c r="IAV91" s="4"/>
      <c r="IAW91" s="4"/>
      <c r="IAX91" s="4"/>
      <c r="IAY91" s="4"/>
      <c r="IAZ91" s="4"/>
      <c r="IBA91" s="4"/>
      <c r="IBB91" s="4"/>
      <c r="IBC91" s="4"/>
      <c r="IBD91" s="4"/>
      <c r="IBE91" s="4"/>
      <c r="IBF91" s="4"/>
      <c r="IBG91" s="4"/>
      <c r="IBH91" s="4"/>
      <c r="IBI91" s="4"/>
      <c r="IBJ91" s="4"/>
      <c r="IBK91" s="4"/>
      <c r="IBL91" s="4"/>
      <c r="IBM91" s="4"/>
      <c r="IBN91" s="4"/>
      <c r="IBO91" s="4"/>
      <c r="IBP91" s="4"/>
      <c r="IBQ91" s="4"/>
      <c r="IBR91" s="4"/>
      <c r="IBS91" s="4"/>
      <c r="IBT91" s="4"/>
      <c r="IBU91" s="4"/>
      <c r="IBV91" s="4"/>
      <c r="IBW91" s="4"/>
      <c r="IBX91" s="4"/>
      <c r="IBY91" s="4"/>
      <c r="IBZ91" s="4"/>
      <c r="ICA91" s="4"/>
      <c r="ICB91" s="4"/>
      <c r="ICC91" s="4"/>
      <c r="ICD91" s="4"/>
      <c r="ICE91" s="4"/>
      <c r="ICF91" s="4"/>
      <c r="ICG91" s="4"/>
      <c r="ICH91" s="4"/>
      <c r="ICI91" s="4"/>
      <c r="ICJ91" s="4"/>
      <c r="ICK91" s="4"/>
      <c r="ICL91" s="4"/>
      <c r="ICM91" s="4"/>
      <c r="ICN91" s="4"/>
      <c r="ICO91" s="4"/>
      <c r="ICP91" s="4"/>
      <c r="ICQ91" s="4"/>
      <c r="ICR91" s="4"/>
      <c r="ICS91" s="4"/>
      <c r="ICT91" s="4"/>
      <c r="ICU91" s="4"/>
      <c r="ICV91" s="4"/>
      <c r="ICW91" s="4"/>
      <c r="ICX91" s="4"/>
      <c r="ICY91" s="4"/>
      <c r="ICZ91" s="4"/>
      <c r="IDA91" s="4"/>
      <c r="IDB91" s="4"/>
      <c r="IDC91" s="4"/>
      <c r="IDD91" s="4"/>
      <c r="IDE91" s="4"/>
      <c r="IDF91" s="4"/>
      <c r="IDG91" s="4"/>
      <c r="IDH91" s="4"/>
      <c r="IDI91" s="4"/>
      <c r="IDJ91" s="4"/>
      <c r="IDK91" s="4"/>
      <c r="IDL91" s="4"/>
      <c r="IDM91" s="4"/>
      <c r="IDN91" s="4"/>
      <c r="IDO91" s="4"/>
      <c r="IDP91" s="4"/>
      <c r="IDQ91" s="4"/>
      <c r="IDR91" s="4"/>
      <c r="IDS91" s="4"/>
      <c r="IDT91" s="4"/>
      <c r="IDU91" s="4"/>
      <c r="IDV91" s="4"/>
      <c r="IDW91" s="4"/>
      <c r="IDX91" s="4"/>
      <c r="IDY91" s="4"/>
      <c r="IDZ91" s="4"/>
      <c r="IEA91" s="4"/>
      <c r="IEB91" s="4"/>
      <c r="IEC91" s="4"/>
      <c r="IED91" s="4"/>
      <c r="IEE91" s="4"/>
      <c r="IEF91" s="4"/>
      <c r="IEG91" s="4"/>
      <c r="IEH91" s="4"/>
      <c r="IEI91" s="4"/>
      <c r="IEJ91" s="4"/>
      <c r="IEK91" s="4"/>
      <c r="IEL91" s="4"/>
      <c r="IEM91" s="4"/>
      <c r="IEN91" s="4"/>
      <c r="IEO91" s="4"/>
      <c r="IEP91" s="4"/>
      <c r="IEQ91" s="4"/>
      <c r="IER91" s="4"/>
      <c r="IES91" s="4"/>
      <c r="IET91" s="4"/>
      <c r="IEU91" s="4"/>
      <c r="IEV91" s="4"/>
      <c r="IEW91" s="4"/>
      <c r="IEX91" s="4"/>
      <c r="IEY91" s="4"/>
      <c r="IEZ91" s="4"/>
      <c r="IFA91" s="4"/>
      <c r="IFB91" s="4"/>
      <c r="IFC91" s="4"/>
      <c r="IFD91" s="4"/>
      <c r="IFE91" s="4"/>
      <c r="IFF91" s="4"/>
      <c r="IFG91" s="4"/>
      <c r="IFH91" s="4"/>
      <c r="IFI91" s="4"/>
      <c r="IFJ91" s="4"/>
      <c r="IFK91" s="4"/>
      <c r="IFL91" s="4"/>
      <c r="IFM91" s="4"/>
      <c r="IFN91" s="4"/>
      <c r="IFO91" s="4"/>
      <c r="IFP91" s="4"/>
      <c r="IFQ91" s="4"/>
      <c r="IFR91" s="4"/>
      <c r="IFS91" s="4"/>
      <c r="IFT91" s="4"/>
      <c r="IFU91" s="4"/>
      <c r="IFV91" s="4"/>
      <c r="IFW91" s="4"/>
      <c r="IFX91" s="4"/>
      <c r="IFY91" s="4"/>
      <c r="IFZ91" s="4"/>
      <c r="IGA91" s="4"/>
      <c r="IGB91" s="4"/>
      <c r="IGC91" s="4"/>
      <c r="IGD91" s="4"/>
      <c r="IGE91" s="4"/>
      <c r="IGF91" s="4"/>
      <c r="IGG91" s="4"/>
      <c r="IGH91" s="4"/>
      <c r="IGI91" s="4"/>
      <c r="IGJ91" s="4"/>
      <c r="IGK91" s="4"/>
      <c r="IGL91" s="4"/>
      <c r="IGM91" s="4"/>
      <c r="IGN91" s="4"/>
      <c r="IGO91" s="4"/>
      <c r="IGP91" s="4"/>
      <c r="IGQ91" s="4"/>
      <c r="IGR91" s="4"/>
      <c r="IGS91" s="4"/>
      <c r="IGT91" s="4"/>
      <c r="IGU91" s="4"/>
      <c r="IGV91" s="4"/>
      <c r="IGW91" s="4"/>
      <c r="IGX91" s="4"/>
      <c r="IGY91" s="4"/>
      <c r="IGZ91" s="4"/>
      <c r="IHA91" s="4"/>
      <c r="IHB91" s="4"/>
      <c r="IHC91" s="4"/>
      <c r="IHD91" s="4"/>
      <c r="IHE91" s="4"/>
      <c r="IHF91" s="4"/>
      <c r="IHG91" s="4"/>
      <c r="IHH91" s="4"/>
      <c r="IHI91" s="4"/>
      <c r="IHJ91" s="4"/>
      <c r="IHK91" s="4"/>
      <c r="IHL91" s="4"/>
      <c r="IHM91" s="4"/>
      <c r="IHN91" s="4"/>
      <c r="IHO91" s="4"/>
      <c r="IHP91" s="4"/>
      <c r="IHQ91" s="4"/>
      <c r="IHR91" s="4"/>
      <c r="IHS91" s="4"/>
      <c r="IHT91" s="4"/>
      <c r="IHU91" s="4"/>
      <c r="IHV91" s="4"/>
      <c r="IHW91" s="4"/>
      <c r="IHX91" s="4"/>
      <c r="IHY91" s="4"/>
      <c r="IHZ91" s="4"/>
      <c r="IIA91" s="4"/>
      <c r="IIB91" s="4"/>
      <c r="IIC91" s="4"/>
      <c r="IID91" s="4"/>
      <c r="IIE91" s="4"/>
      <c r="IIF91" s="4"/>
      <c r="IIG91" s="4"/>
      <c r="IIH91" s="4"/>
      <c r="III91" s="4"/>
      <c r="IIJ91" s="4"/>
      <c r="IIK91" s="4"/>
      <c r="IIL91" s="4"/>
      <c r="IIM91" s="4"/>
      <c r="IIN91" s="4"/>
      <c r="IIO91" s="4"/>
      <c r="IIP91" s="4"/>
      <c r="IIQ91" s="4"/>
      <c r="IIR91" s="4"/>
      <c r="IIS91" s="4"/>
      <c r="IIT91" s="4"/>
      <c r="IIU91" s="4"/>
      <c r="IIV91" s="4"/>
      <c r="IIW91" s="4"/>
      <c r="IIX91" s="4"/>
      <c r="IIY91" s="4"/>
      <c r="IIZ91" s="4"/>
      <c r="IJA91" s="4"/>
      <c r="IJB91" s="4"/>
      <c r="IJC91" s="4"/>
      <c r="IJD91" s="4"/>
      <c r="IJE91" s="4"/>
      <c r="IJF91" s="4"/>
      <c r="IJG91" s="4"/>
      <c r="IJH91" s="4"/>
      <c r="IJI91" s="4"/>
      <c r="IJJ91" s="4"/>
      <c r="IJK91" s="4"/>
      <c r="IJL91" s="4"/>
      <c r="IJM91" s="4"/>
      <c r="IJN91" s="4"/>
      <c r="IJO91" s="4"/>
      <c r="IJP91" s="4"/>
      <c r="IJQ91" s="4"/>
      <c r="IJR91" s="4"/>
      <c r="IJS91" s="4"/>
      <c r="IJT91" s="4"/>
      <c r="IJU91" s="4"/>
      <c r="IJV91" s="4"/>
      <c r="IJW91" s="4"/>
      <c r="IJX91" s="4"/>
      <c r="IJY91" s="4"/>
      <c r="IJZ91" s="4"/>
      <c r="IKA91" s="4"/>
      <c r="IKB91" s="4"/>
      <c r="IKC91" s="4"/>
      <c r="IKD91" s="4"/>
      <c r="IKE91" s="4"/>
      <c r="IKF91" s="4"/>
      <c r="IKG91" s="4"/>
      <c r="IKH91" s="4"/>
      <c r="IKI91" s="4"/>
      <c r="IKJ91" s="4"/>
      <c r="IKK91" s="4"/>
      <c r="IKL91" s="4"/>
      <c r="IKM91" s="4"/>
      <c r="IKN91" s="4"/>
      <c r="IKO91" s="4"/>
      <c r="IKP91" s="4"/>
      <c r="IKQ91" s="4"/>
      <c r="IKR91" s="4"/>
      <c r="IKS91" s="4"/>
      <c r="IKT91" s="4"/>
      <c r="IKU91" s="4"/>
      <c r="IKV91" s="4"/>
      <c r="IKW91" s="4"/>
      <c r="IKX91" s="4"/>
      <c r="IKY91" s="4"/>
      <c r="IKZ91" s="4"/>
      <c r="ILA91" s="4"/>
      <c r="ILB91" s="4"/>
      <c r="ILC91" s="4"/>
      <c r="ILD91" s="4"/>
      <c r="ILE91" s="4"/>
      <c r="ILF91" s="4"/>
      <c r="ILG91" s="4"/>
      <c r="ILH91" s="4"/>
      <c r="ILI91" s="4"/>
      <c r="ILJ91" s="4"/>
      <c r="ILK91" s="4"/>
      <c r="ILL91" s="4"/>
      <c r="ILM91" s="4"/>
      <c r="ILN91" s="4"/>
      <c r="ILO91" s="4"/>
      <c r="ILP91" s="4"/>
      <c r="ILQ91" s="4"/>
      <c r="ILR91" s="4"/>
      <c r="ILS91" s="4"/>
      <c r="ILT91" s="4"/>
      <c r="ILU91" s="4"/>
      <c r="ILV91" s="4"/>
      <c r="ILW91" s="4"/>
      <c r="ILX91" s="4"/>
      <c r="ILY91" s="4"/>
      <c r="ILZ91" s="4"/>
      <c r="IMA91" s="4"/>
      <c r="IMB91" s="4"/>
      <c r="IMC91" s="4"/>
      <c r="IMD91" s="4"/>
      <c r="IME91" s="4"/>
      <c r="IMF91" s="4"/>
      <c r="IMG91" s="4"/>
      <c r="IMH91" s="4"/>
      <c r="IMI91" s="4"/>
      <c r="IMJ91" s="4"/>
      <c r="IMK91" s="4"/>
      <c r="IML91" s="4"/>
      <c r="IMM91" s="4"/>
      <c r="IMN91" s="4"/>
      <c r="IMO91" s="4"/>
      <c r="IMP91" s="4"/>
      <c r="IMQ91" s="4"/>
      <c r="IMR91" s="4"/>
      <c r="IMS91" s="4"/>
      <c r="IMT91" s="4"/>
      <c r="IMU91" s="4"/>
      <c r="IMV91" s="4"/>
      <c r="IMW91" s="4"/>
      <c r="IMX91" s="4"/>
      <c r="IMY91" s="4"/>
      <c r="IMZ91" s="4"/>
      <c r="INA91" s="4"/>
      <c r="INB91" s="4"/>
      <c r="INC91" s="4"/>
      <c r="IND91" s="4"/>
      <c r="INE91" s="4"/>
      <c r="INF91" s="4"/>
      <c r="ING91" s="4"/>
      <c r="INH91" s="4"/>
      <c r="INI91" s="4"/>
      <c r="INJ91" s="4"/>
      <c r="INK91" s="4"/>
      <c r="INL91" s="4"/>
      <c r="INM91" s="4"/>
      <c r="INN91" s="4"/>
      <c r="INO91" s="4"/>
      <c r="INP91" s="4"/>
      <c r="INQ91" s="4"/>
      <c r="INR91" s="4"/>
      <c r="INS91" s="4"/>
      <c r="INT91" s="4"/>
      <c r="INU91" s="4"/>
      <c r="INV91" s="4"/>
      <c r="INW91" s="4"/>
      <c r="INX91" s="4"/>
      <c r="INY91" s="4"/>
      <c r="INZ91" s="4"/>
      <c r="IOA91" s="4"/>
      <c r="IOB91" s="4"/>
      <c r="IOC91" s="4"/>
      <c r="IOD91" s="4"/>
      <c r="IOE91" s="4"/>
      <c r="IOF91" s="4"/>
      <c r="IOG91" s="4"/>
      <c r="IOH91" s="4"/>
      <c r="IOI91" s="4"/>
      <c r="IOJ91" s="4"/>
      <c r="IOK91" s="4"/>
      <c r="IOL91" s="4"/>
      <c r="IOM91" s="4"/>
      <c r="ION91" s="4"/>
      <c r="IOO91" s="4"/>
      <c r="IOP91" s="4"/>
      <c r="IOQ91" s="4"/>
      <c r="IOR91" s="4"/>
      <c r="IOS91" s="4"/>
      <c r="IOT91" s="4"/>
      <c r="IOU91" s="4"/>
      <c r="IOV91" s="4"/>
      <c r="IOW91" s="4"/>
      <c r="IOX91" s="4"/>
      <c r="IOY91" s="4"/>
      <c r="IOZ91" s="4"/>
      <c r="IPA91" s="4"/>
      <c r="IPB91" s="4"/>
      <c r="IPC91" s="4"/>
      <c r="IPD91" s="4"/>
      <c r="IPE91" s="4"/>
      <c r="IPF91" s="4"/>
      <c r="IPG91" s="4"/>
      <c r="IPH91" s="4"/>
      <c r="IPI91" s="4"/>
      <c r="IPJ91" s="4"/>
      <c r="IPK91" s="4"/>
      <c r="IPL91" s="4"/>
      <c r="IPM91" s="4"/>
      <c r="IPN91" s="4"/>
      <c r="IPO91" s="4"/>
      <c r="IPP91" s="4"/>
      <c r="IPQ91" s="4"/>
      <c r="IPR91" s="4"/>
      <c r="IPS91" s="4"/>
      <c r="IPT91" s="4"/>
      <c r="IPU91" s="4"/>
      <c r="IPV91" s="4"/>
      <c r="IPW91" s="4"/>
      <c r="IPX91" s="4"/>
      <c r="IPY91" s="4"/>
      <c r="IPZ91" s="4"/>
      <c r="IQA91" s="4"/>
      <c r="IQB91" s="4"/>
      <c r="IQC91" s="4"/>
      <c r="IQD91" s="4"/>
      <c r="IQE91" s="4"/>
      <c r="IQF91" s="4"/>
      <c r="IQG91" s="4"/>
      <c r="IQH91" s="4"/>
      <c r="IQI91" s="4"/>
      <c r="IQJ91" s="4"/>
      <c r="IQK91" s="4"/>
      <c r="IQL91" s="4"/>
      <c r="IQM91" s="4"/>
      <c r="IQN91" s="4"/>
      <c r="IQO91" s="4"/>
      <c r="IQP91" s="4"/>
      <c r="IQQ91" s="4"/>
      <c r="IQR91" s="4"/>
      <c r="IQS91" s="4"/>
      <c r="IQT91" s="4"/>
      <c r="IQU91" s="4"/>
      <c r="IQV91" s="4"/>
      <c r="IQW91" s="4"/>
      <c r="IQX91" s="4"/>
      <c r="IQY91" s="4"/>
      <c r="IQZ91" s="4"/>
      <c r="IRA91" s="4"/>
      <c r="IRB91" s="4"/>
      <c r="IRC91" s="4"/>
      <c r="IRD91" s="4"/>
      <c r="IRE91" s="4"/>
      <c r="IRF91" s="4"/>
      <c r="IRG91" s="4"/>
      <c r="IRH91" s="4"/>
      <c r="IRI91" s="4"/>
      <c r="IRJ91" s="4"/>
      <c r="IRK91" s="4"/>
      <c r="IRL91" s="4"/>
      <c r="IRM91" s="4"/>
      <c r="IRN91" s="4"/>
      <c r="IRO91" s="4"/>
      <c r="IRP91" s="4"/>
      <c r="IRQ91" s="4"/>
      <c r="IRR91" s="4"/>
      <c r="IRS91" s="4"/>
      <c r="IRT91" s="4"/>
      <c r="IRU91" s="4"/>
      <c r="IRV91" s="4"/>
      <c r="IRW91" s="4"/>
      <c r="IRX91" s="4"/>
      <c r="IRY91" s="4"/>
      <c r="IRZ91" s="4"/>
      <c r="ISA91" s="4"/>
      <c r="ISB91" s="4"/>
      <c r="ISC91" s="4"/>
      <c r="ISD91" s="4"/>
      <c r="ISE91" s="4"/>
      <c r="ISF91" s="4"/>
      <c r="ISG91" s="4"/>
      <c r="ISH91" s="4"/>
      <c r="ISI91" s="4"/>
      <c r="ISJ91" s="4"/>
      <c r="ISK91" s="4"/>
      <c r="ISL91" s="4"/>
      <c r="ISM91" s="4"/>
      <c r="ISN91" s="4"/>
      <c r="ISO91" s="4"/>
      <c r="ISP91" s="4"/>
      <c r="ISQ91" s="4"/>
      <c r="ISR91" s="4"/>
      <c r="ISS91" s="4"/>
      <c r="IST91" s="4"/>
      <c r="ISU91" s="4"/>
      <c r="ISV91" s="4"/>
      <c r="ISW91" s="4"/>
      <c r="ISX91" s="4"/>
      <c r="ISY91" s="4"/>
      <c r="ISZ91" s="4"/>
      <c r="ITA91" s="4"/>
      <c r="ITB91" s="4"/>
      <c r="ITC91" s="4"/>
      <c r="ITD91" s="4"/>
      <c r="ITE91" s="4"/>
      <c r="ITF91" s="4"/>
      <c r="ITG91" s="4"/>
      <c r="ITH91" s="4"/>
      <c r="ITI91" s="4"/>
      <c r="ITJ91" s="4"/>
      <c r="ITK91" s="4"/>
      <c r="ITL91" s="4"/>
      <c r="ITM91" s="4"/>
      <c r="ITN91" s="4"/>
      <c r="ITO91" s="4"/>
      <c r="ITP91" s="4"/>
      <c r="ITQ91" s="4"/>
      <c r="ITR91" s="4"/>
      <c r="ITS91" s="4"/>
      <c r="ITT91" s="4"/>
      <c r="ITU91" s="4"/>
      <c r="ITV91" s="4"/>
      <c r="ITW91" s="4"/>
      <c r="ITX91" s="4"/>
      <c r="ITY91" s="4"/>
      <c r="ITZ91" s="4"/>
      <c r="IUA91" s="4"/>
      <c r="IUB91" s="4"/>
      <c r="IUC91" s="4"/>
      <c r="IUD91" s="4"/>
      <c r="IUE91" s="4"/>
      <c r="IUF91" s="4"/>
      <c r="IUG91" s="4"/>
      <c r="IUH91" s="4"/>
      <c r="IUI91" s="4"/>
      <c r="IUJ91" s="4"/>
      <c r="IUK91" s="4"/>
      <c r="IUL91" s="4"/>
      <c r="IUM91" s="4"/>
      <c r="IUN91" s="4"/>
      <c r="IUO91" s="4"/>
      <c r="IUP91" s="4"/>
      <c r="IUQ91" s="4"/>
      <c r="IUR91" s="4"/>
      <c r="IUS91" s="4"/>
      <c r="IUT91" s="4"/>
      <c r="IUU91" s="4"/>
      <c r="IUV91" s="4"/>
      <c r="IUW91" s="4"/>
      <c r="IUX91" s="4"/>
      <c r="IUY91" s="4"/>
      <c r="IUZ91" s="4"/>
      <c r="IVA91" s="4"/>
      <c r="IVB91" s="4"/>
      <c r="IVC91" s="4"/>
      <c r="IVD91" s="4"/>
      <c r="IVE91" s="4"/>
      <c r="IVF91" s="4"/>
      <c r="IVG91" s="4"/>
      <c r="IVH91" s="4"/>
      <c r="IVI91" s="4"/>
      <c r="IVJ91" s="4"/>
      <c r="IVK91" s="4"/>
      <c r="IVL91" s="4"/>
      <c r="IVM91" s="4"/>
      <c r="IVN91" s="4"/>
      <c r="IVO91" s="4"/>
      <c r="IVP91" s="4"/>
      <c r="IVQ91" s="4"/>
      <c r="IVR91" s="4"/>
      <c r="IVS91" s="4"/>
      <c r="IVT91" s="4"/>
      <c r="IVU91" s="4"/>
      <c r="IVV91" s="4"/>
      <c r="IVW91" s="4"/>
      <c r="IVX91" s="4"/>
      <c r="IVY91" s="4"/>
      <c r="IVZ91" s="4"/>
      <c r="IWA91" s="4"/>
      <c r="IWB91" s="4"/>
      <c r="IWC91" s="4"/>
      <c r="IWD91" s="4"/>
      <c r="IWE91" s="4"/>
      <c r="IWF91" s="4"/>
      <c r="IWG91" s="4"/>
      <c r="IWH91" s="4"/>
      <c r="IWI91" s="4"/>
      <c r="IWJ91" s="4"/>
      <c r="IWK91" s="4"/>
      <c r="IWL91" s="4"/>
      <c r="IWM91" s="4"/>
      <c r="IWN91" s="4"/>
      <c r="IWO91" s="4"/>
      <c r="IWP91" s="4"/>
      <c r="IWQ91" s="4"/>
      <c r="IWR91" s="4"/>
      <c r="IWS91" s="4"/>
      <c r="IWT91" s="4"/>
      <c r="IWU91" s="4"/>
      <c r="IWV91" s="4"/>
      <c r="IWW91" s="4"/>
      <c r="IWX91" s="4"/>
      <c r="IWY91" s="4"/>
      <c r="IWZ91" s="4"/>
      <c r="IXA91" s="4"/>
      <c r="IXB91" s="4"/>
      <c r="IXC91" s="4"/>
      <c r="IXD91" s="4"/>
      <c r="IXE91" s="4"/>
      <c r="IXF91" s="4"/>
      <c r="IXG91" s="4"/>
      <c r="IXH91" s="4"/>
      <c r="IXI91" s="4"/>
      <c r="IXJ91" s="4"/>
      <c r="IXK91" s="4"/>
      <c r="IXL91" s="4"/>
      <c r="IXM91" s="4"/>
      <c r="IXN91" s="4"/>
      <c r="IXO91" s="4"/>
      <c r="IXP91" s="4"/>
      <c r="IXQ91" s="4"/>
      <c r="IXR91" s="4"/>
      <c r="IXS91" s="4"/>
      <c r="IXT91" s="4"/>
      <c r="IXU91" s="4"/>
      <c r="IXV91" s="4"/>
      <c r="IXW91" s="4"/>
      <c r="IXX91" s="4"/>
      <c r="IXY91" s="4"/>
      <c r="IXZ91" s="4"/>
      <c r="IYA91" s="4"/>
      <c r="IYB91" s="4"/>
      <c r="IYC91" s="4"/>
      <c r="IYD91" s="4"/>
      <c r="IYE91" s="4"/>
      <c r="IYF91" s="4"/>
      <c r="IYG91" s="4"/>
      <c r="IYH91" s="4"/>
      <c r="IYI91" s="4"/>
      <c r="IYJ91" s="4"/>
      <c r="IYK91" s="4"/>
      <c r="IYL91" s="4"/>
      <c r="IYM91" s="4"/>
      <c r="IYN91" s="4"/>
      <c r="IYO91" s="4"/>
      <c r="IYP91" s="4"/>
      <c r="IYQ91" s="4"/>
      <c r="IYR91" s="4"/>
      <c r="IYS91" s="4"/>
      <c r="IYT91" s="4"/>
      <c r="IYU91" s="4"/>
      <c r="IYV91" s="4"/>
      <c r="IYW91" s="4"/>
      <c r="IYX91" s="4"/>
      <c r="IYY91" s="4"/>
      <c r="IYZ91" s="4"/>
      <c r="IZA91" s="4"/>
      <c r="IZB91" s="4"/>
      <c r="IZC91" s="4"/>
      <c r="IZD91" s="4"/>
      <c r="IZE91" s="4"/>
      <c r="IZF91" s="4"/>
      <c r="IZG91" s="4"/>
      <c r="IZH91" s="4"/>
      <c r="IZI91" s="4"/>
      <c r="IZJ91" s="4"/>
      <c r="IZK91" s="4"/>
      <c r="IZL91" s="4"/>
      <c r="IZM91" s="4"/>
      <c r="IZN91" s="4"/>
      <c r="IZO91" s="4"/>
      <c r="IZP91" s="4"/>
      <c r="IZQ91" s="4"/>
      <c r="IZR91" s="4"/>
      <c r="IZS91" s="4"/>
      <c r="IZT91" s="4"/>
      <c r="IZU91" s="4"/>
      <c r="IZV91" s="4"/>
      <c r="IZW91" s="4"/>
      <c r="IZX91" s="4"/>
      <c r="IZY91" s="4"/>
      <c r="IZZ91" s="4"/>
      <c r="JAA91" s="4"/>
      <c r="JAB91" s="4"/>
      <c r="JAC91" s="4"/>
      <c r="JAD91" s="4"/>
      <c r="JAE91" s="4"/>
      <c r="JAF91" s="4"/>
      <c r="JAG91" s="4"/>
      <c r="JAH91" s="4"/>
      <c r="JAI91" s="4"/>
      <c r="JAJ91" s="4"/>
      <c r="JAK91" s="4"/>
      <c r="JAL91" s="4"/>
      <c r="JAM91" s="4"/>
      <c r="JAN91" s="4"/>
      <c r="JAO91" s="4"/>
      <c r="JAP91" s="4"/>
      <c r="JAQ91" s="4"/>
      <c r="JAR91" s="4"/>
      <c r="JAS91" s="4"/>
      <c r="JAT91" s="4"/>
      <c r="JAU91" s="4"/>
      <c r="JAV91" s="4"/>
      <c r="JAW91" s="4"/>
      <c r="JAX91" s="4"/>
      <c r="JAY91" s="4"/>
      <c r="JAZ91" s="4"/>
      <c r="JBA91" s="4"/>
      <c r="JBB91" s="4"/>
      <c r="JBC91" s="4"/>
      <c r="JBD91" s="4"/>
      <c r="JBE91" s="4"/>
      <c r="JBF91" s="4"/>
      <c r="JBG91" s="4"/>
      <c r="JBH91" s="4"/>
      <c r="JBI91" s="4"/>
      <c r="JBJ91" s="4"/>
      <c r="JBK91" s="4"/>
      <c r="JBL91" s="4"/>
      <c r="JBM91" s="4"/>
      <c r="JBN91" s="4"/>
      <c r="JBO91" s="4"/>
      <c r="JBP91" s="4"/>
      <c r="JBQ91" s="4"/>
      <c r="JBR91" s="4"/>
      <c r="JBS91" s="4"/>
      <c r="JBT91" s="4"/>
      <c r="JBU91" s="4"/>
      <c r="JBV91" s="4"/>
      <c r="JBW91" s="4"/>
      <c r="JBX91" s="4"/>
      <c r="JBY91" s="4"/>
      <c r="JBZ91" s="4"/>
      <c r="JCA91" s="4"/>
      <c r="JCB91" s="4"/>
      <c r="JCC91" s="4"/>
      <c r="JCD91" s="4"/>
      <c r="JCE91" s="4"/>
      <c r="JCF91" s="4"/>
      <c r="JCG91" s="4"/>
      <c r="JCH91" s="4"/>
      <c r="JCI91" s="4"/>
      <c r="JCJ91" s="4"/>
      <c r="JCK91" s="4"/>
      <c r="JCL91" s="4"/>
      <c r="JCM91" s="4"/>
      <c r="JCN91" s="4"/>
      <c r="JCO91" s="4"/>
      <c r="JCP91" s="4"/>
      <c r="JCQ91" s="4"/>
      <c r="JCR91" s="4"/>
      <c r="JCS91" s="4"/>
      <c r="JCT91" s="4"/>
      <c r="JCU91" s="4"/>
      <c r="JCV91" s="4"/>
      <c r="JCW91" s="4"/>
      <c r="JCX91" s="4"/>
      <c r="JCY91" s="4"/>
      <c r="JCZ91" s="4"/>
      <c r="JDA91" s="4"/>
      <c r="JDB91" s="4"/>
      <c r="JDC91" s="4"/>
      <c r="JDD91" s="4"/>
      <c r="JDE91" s="4"/>
      <c r="JDF91" s="4"/>
      <c r="JDG91" s="4"/>
      <c r="JDH91" s="4"/>
      <c r="JDI91" s="4"/>
      <c r="JDJ91" s="4"/>
      <c r="JDK91" s="4"/>
      <c r="JDL91" s="4"/>
      <c r="JDM91" s="4"/>
      <c r="JDN91" s="4"/>
      <c r="JDO91" s="4"/>
      <c r="JDP91" s="4"/>
      <c r="JDQ91" s="4"/>
      <c r="JDR91" s="4"/>
      <c r="JDS91" s="4"/>
      <c r="JDT91" s="4"/>
      <c r="JDU91" s="4"/>
      <c r="JDV91" s="4"/>
      <c r="JDW91" s="4"/>
      <c r="JDX91" s="4"/>
      <c r="JDY91" s="4"/>
      <c r="JDZ91" s="4"/>
      <c r="JEA91" s="4"/>
      <c r="JEB91" s="4"/>
      <c r="JEC91" s="4"/>
      <c r="JED91" s="4"/>
      <c r="JEE91" s="4"/>
      <c r="JEF91" s="4"/>
      <c r="JEG91" s="4"/>
      <c r="JEH91" s="4"/>
      <c r="JEI91" s="4"/>
      <c r="JEJ91" s="4"/>
      <c r="JEK91" s="4"/>
      <c r="JEL91" s="4"/>
      <c r="JEM91" s="4"/>
      <c r="JEN91" s="4"/>
      <c r="JEO91" s="4"/>
      <c r="JEP91" s="4"/>
      <c r="JEQ91" s="4"/>
      <c r="JER91" s="4"/>
      <c r="JES91" s="4"/>
      <c r="JET91" s="4"/>
      <c r="JEU91" s="4"/>
      <c r="JEV91" s="4"/>
      <c r="JEW91" s="4"/>
      <c r="JEX91" s="4"/>
      <c r="JEY91" s="4"/>
      <c r="JEZ91" s="4"/>
      <c r="JFA91" s="4"/>
      <c r="JFB91" s="4"/>
      <c r="JFC91" s="4"/>
      <c r="JFD91" s="4"/>
      <c r="JFE91" s="4"/>
      <c r="JFF91" s="4"/>
      <c r="JFG91" s="4"/>
      <c r="JFH91" s="4"/>
      <c r="JFI91" s="4"/>
      <c r="JFJ91" s="4"/>
      <c r="JFK91" s="4"/>
      <c r="JFL91" s="4"/>
      <c r="JFM91" s="4"/>
      <c r="JFN91" s="4"/>
      <c r="JFO91" s="4"/>
      <c r="JFP91" s="4"/>
      <c r="JFQ91" s="4"/>
      <c r="JFR91" s="4"/>
      <c r="JFS91" s="4"/>
      <c r="JFT91" s="4"/>
      <c r="JFU91" s="4"/>
      <c r="JFV91" s="4"/>
      <c r="JFW91" s="4"/>
      <c r="JFX91" s="4"/>
      <c r="JFY91" s="4"/>
      <c r="JFZ91" s="4"/>
      <c r="JGA91" s="4"/>
      <c r="JGB91" s="4"/>
      <c r="JGC91" s="4"/>
      <c r="JGD91" s="4"/>
      <c r="JGE91" s="4"/>
      <c r="JGF91" s="4"/>
      <c r="JGG91" s="4"/>
      <c r="JGH91" s="4"/>
      <c r="JGI91" s="4"/>
      <c r="JGJ91" s="4"/>
      <c r="JGK91" s="4"/>
      <c r="JGL91" s="4"/>
      <c r="JGM91" s="4"/>
      <c r="JGN91" s="4"/>
      <c r="JGO91" s="4"/>
      <c r="JGP91" s="4"/>
      <c r="JGQ91" s="4"/>
      <c r="JGR91" s="4"/>
      <c r="JGS91" s="4"/>
      <c r="JGT91" s="4"/>
      <c r="JGU91" s="4"/>
      <c r="JGV91" s="4"/>
      <c r="JGW91" s="4"/>
      <c r="JGX91" s="4"/>
      <c r="JGY91" s="4"/>
      <c r="JGZ91" s="4"/>
      <c r="JHA91" s="4"/>
      <c r="JHB91" s="4"/>
      <c r="JHC91" s="4"/>
      <c r="JHD91" s="4"/>
      <c r="JHE91" s="4"/>
      <c r="JHF91" s="4"/>
      <c r="JHG91" s="4"/>
      <c r="JHH91" s="4"/>
      <c r="JHI91" s="4"/>
      <c r="JHJ91" s="4"/>
      <c r="JHK91" s="4"/>
      <c r="JHL91" s="4"/>
      <c r="JHM91" s="4"/>
      <c r="JHN91" s="4"/>
      <c r="JHO91" s="4"/>
      <c r="JHP91" s="4"/>
      <c r="JHQ91" s="4"/>
      <c r="JHR91" s="4"/>
      <c r="JHS91" s="4"/>
      <c r="JHT91" s="4"/>
      <c r="JHU91" s="4"/>
      <c r="JHV91" s="4"/>
      <c r="JHW91" s="4"/>
      <c r="JHX91" s="4"/>
      <c r="JHY91" s="4"/>
      <c r="JHZ91" s="4"/>
      <c r="JIA91" s="4"/>
      <c r="JIB91" s="4"/>
      <c r="JIC91" s="4"/>
      <c r="JID91" s="4"/>
      <c r="JIE91" s="4"/>
      <c r="JIF91" s="4"/>
      <c r="JIG91" s="4"/>
      <c r="JIH91" s="4"/>
      <c r="JII91" s="4"/>
      <c r="JIJ91" s="4"/>
      <c r="JIK91" s="4"/>
      <c r="JIL91" s="4"/>
      <c r="JIM91" s="4"/>
      <c r="JIN91" s="4"/>
      <c r="JIO91" s="4"/>
      <c r="JIP91" s="4"/>
      <c r="JIQ91" s="4"/>
      <c r="JIR91" s="4"/>
      <c r="JIS91" s="4"/>
      <c r="JIT91" s="4"/>
      <c r="JIU91" s="4"/>
      <c r="JIV91" s="4"/>
      <c r="JIW91" s="4"/>
      <c r="JIX91" s="4"/>
      <c r="JIY91" s="4"/>
      <c r="JIZ91" s="4"/>
      <c r="JJA91" s="4"/>
      <c r="JJB91" s="4"/>
      <c r="JJC91" s="4"/>
      <c r="JJD91" s="4"/>
      <c r="JJE91" s="4"/>
      <c r="JJF91" s="4"/>
      <c r="JJG91" s="4"/>
      <c r="JJH91" s="4"/>
      <c r="JJI91" s="4"/>
      <c r="JJJ91" s="4"/>
      <c r="JJK91" s="4"/>
      <c r="JJL91" s="4"/>
      <c r="JJM91" s="4"/>
      <c r="JJN91" s="4"/>
      <c r="JJO91" s="4"/>
      <c r="JJP91" s="4"/>
      <c r="JJQ91" s="4"/>
      <c r="JJR91" s="4"/>
      <c r="JJS91" s="4"/>
      <c r="JJT91" s="4"/>
      <c r="JJU91" s="4"/>
      <c r="JJV91" s="4"/>
      <c r="JJW91" s="4"/>
      <c r="JJX91" s="4"/>
      <c r="JJY91" s="4"/>
      <c r="JJZ91" s="4"/>
      <c r="JKA91" s="4"/>
      <c r="JKB91" s="4"/>
      <c r="JKC91" s="4"/>
      <c r="JKD91" s="4"/>
      <c r="JKE91" s="4"/>
      <c r="JKF91" s="4"/>
      <c r="JKG91" s="4"/>
      <c r="JKH91" s="4"/>
      <c r="JKI91" s="4"/>
      <c r="JKJ91" s="4"/>
      <c r="JKK91" s="4"/>
      <c r="JKL91" s="4"/>
      <c r="JKM91" s="4"/>
      <c r="JKN91" s="4"/>
      <c r="JKO91" s="4"/>
      <c r="JKP91" s="4"/>
      <c r="JKQ91" s="4"/>
      <c r="JKR91" s="4"/>
      <c r="JKS91" s="4"/>
      <c r="JKT91" s="4"/>
      <c r="JKU91" s="4"/>
      <c r="JKV91" s="4"/>
      <c r="JKW91" s="4"/>
      <c r="JKX91" s="4"/>
      <c r="JKY91" s="4"/>
      <c r="JKZ91" s="4"/>
      <c r="JLA91" s="4"/>
      <c r="JLB91" s="4"/>
      <c r="JLC91" s="4"/>
      <c r="JLD91" s="4"/>
      <c r="JLE91" s="4"/>
      <c r="JLF91" s="4"/>
      <c r="JLG91" s="4"/>
      <c r="JLH91" s="4"/>
      <c r="JLI91" s="4"/>
      <c r="JLJ91" s="4"/>
      <c r="JLK91" s="4"/>
      <c r="JLL91" s="4"/>
      <c r="JLM91" s="4"/>
      <c r="JLN91" s="4"/>
      <c r="JLO91" s="4"/>
      <c r="JLP91" s="4"/>
      <c r="JLQ91" s="4"/>
      <c r="JLR91" s="4"/>
      <c r="JLS91" s="4"/>
      <c r="JLT91" s="4"/>
      <c r="JLU91" s="4"/>
      <c r="JLV91" s="4"/>
      <c r="JLW91" s="4"/>
      <c r="JLX91" s="4"/>
      <c r="JLY91" s="4"/>
      <c r="JLZ91" s="4"/>
      <c r="JMA91" s="4"/>
      <c r="JMB91" s="4"/>
      <c r="JMC91" s="4"/>
      <c r="JMD91" s="4"/>
      <c r="JME91" s="4"/>
      <c r="JMF91" s="4"/>
      <c r="JMG91" s="4"/>
      <c r="JMH91" s="4"/>
      <c r="JMI91" s="4"/>
      <c r="JMJ91" s="4"/>
      <c r="JMK91" s="4"/>
      <c r="JML91" s="4"/>
      <c r="JMM91" s="4"/>
      <c r="JMN91" s="4"/>
      <c r="JMO91" s="4"/>
      <c r="JMP91" s="4"/>
      <c r="JMQ91" s="4"/>
      <c r="JMR91" s="4"/>
      <c r="JMS91" s="4"/>
      <c r="JMT91" s="4"/>
      <c r="JMU91" s="4"/>
      <c r="JMV91" s="4"/>
      <c r="JMW91" s="4"/>
      <c r="JMX91" s="4"/>
      <c r="JMY91" s="4"/>
      <c r="JMZ91" s="4"/>
      <c r="JNA91" s="4"/>
      <c r="JNB91" s="4"/>
      <c r="JNC91" s="4"/>
      <c r="JND91" s="4"/>
      <c r="JNE91" s="4"/>
      <c r="JNF91" s="4"/>
      <c r="JNG91" s="4"/>
      <c r="JNH91" s="4"/>
      <c r="JNI91" s="4"/>
      <c r="JNJ91" s="4"/>
      <c r="JNK91" s="4"/>
      <c r="JNL91" s="4"/>
      <c r="JNM91" s="4"/>
      <c r="JNN91" s="4"/>
      <c r="JNO91" s="4"/>
      <c r="JNP91" s="4"/>
      <c r="JNQ91" s="4"/>
      <c r="JNR91" s="4"/>
      <c r="JNS91" s="4"/>
      <c r="JNT91" s="4"/>
      <c r="JNU91" s="4"/>
      <c r="JNV91" s="4"/>
      <c r="JNW91" s="4"/>
      <c r="JNX91" s="4"/>
      <c r="JNY91" s="4"/>
      <c r="JNZ91" s="4"/>
      <c r="JOA91" s="4"/>
      <c r="JOB91" s="4"/>
      <c r="JOC91" s="4"/>
      <c r="JOD91" s="4"/>
      <c r="JOE91" s="4"/>
      <c r="JOF91" s="4"/>
      <c r="JOG91" s="4"/>
      <c r="JOH91" s="4"/>
      <c r="JOI91" s="4"/>
      <c r="JOJ91" s="4"/>
      <c r="JOK91" s="4"/>
      <c r="JOL91" s="4"/>
      <c r="JOM91" s="4"/>
      <c r="JON91" s="4"/>
      <c r="JOO91" s="4"/>
      <c r="JOP91" s="4"/>
      <c r="JOQ91" s="4"/>
      <c r="JOR91" s="4"/>
      <c r="JOS91" s="4"/>
      <c r="JOT91" s="4"/>
      <c r="JOU91" s="4"/>
      <c r="JOV91" s="4"/>
      <c r="JOW91" s="4"/>
      <c r="JOX91" s="4"/>
      <c r="JOY91" s="4"/>
      <c r="JOZ91" s="4"/>
      <c r="JPA91" s="4"/>
      <c r="JPB91" s="4"/>
      <c r="JPC91" s="4"/>
      <c r="JPD91" s="4"/>
      <c r="JPE91" s="4"/>
      <c r="JPF91" s="4"/>
      <c r="JPG91" s="4"/>
      <c r="JPH91" s="4"/>
      <c r="JPI91" s="4"/>
      <c r="JPJ91" s="4"/>
      <c r="JPK91" s="4"/>
      <c r="JPL91" s="4"/>
      <c r="JPM91" s="4"/>
      <c r="JPN91" s="4"/>
      <c r="JPO91" s="4"/>
      <c r="JPP91" s="4"/>
      <c r="JPQ91" s="4"/>
      <c r="JPR91" s="4"/>
      <c r="JPS91" s="4"/>
      <c r="JPT91" s="4"/>
      <c r="JPU91" s="4"/>
      <c r="JPV91" s="4"/>
      <c r="JPW91" s="4"/>
      <c r="JPX91" s="4"/>
      <c r="JPY91" s="4"/>
      <c r="JPZ91" s="4"/>
      <c r="JQA91" s="4"/>
      <c r="JQB91" s="4"/>
      <c r="JQC91" s="4"/>
      <c r="JQD91" s="4"/>
      <c r="JQE91" s="4"/>
      <c r="JQF91" s="4"/>
      <c r="JQG91" s="4"/>
      <c r="JQH91" s="4"/>
      <c r="JQI91" s="4"/>
      <c r="JQJ91" s="4"/>
      <c r="JQK91" s="4"/>
      <c r="JQL91" s="4"/>
      <c r="JQM91" s="4"/>
      <c r="JQN91" s="4"/>
      <c r="JQO91" s="4"/>
      <c r="JQP91" s="4"/>
      <c r="JQQ91" s="4"/>
      <c r="JQR91" s="4"/>
      <c r="JQS91" s="4"/>
      <c r="JQT91" s="4"/>
      <c r="JQU91" s="4"/>
      <c r="JQV91" s="4"/>
      <c r="JQW91" s="4"/>
      <c r="JQX91" s="4"/>
      <c r="JQY91" s="4"/>
      <c r="JQZ91" s="4"/>
      <c r="JRA91" s="4"/>
      <c r="JRB91" s="4"/>
      <c r="JRC91" s="4"/>
      <c r="JRD91" s="4"/>
      <c r="JRE91" s="4"/>
      <c r="JRF91" s="4"/>
      <c r="JRG91" s="4"/>
      <c r="JRH91" s="4"/>
      <c r="JRI91" s="4"/>
      <c r="JRJ91" s="4"/>
      <c r="JRK91" s="4"/>
      <c r="JRL91" s="4"/>
      <c r="JRM91" s="4"/>
      <c r="JRN91" s="4"/>
      <c r="JRO91" s="4"/>
      <c r="JRP91" s="4"/>
      <c r="JRQ91" s="4"/>
      <c r="JRR91" s="4"/>
      <c r="JRS91" s="4"/>
      <c r="JRT91" s="4"/>
      <c r="JRU91" s="4"/>
      <c r="JRV91" s="4"/>
      <c r="JRW91" s="4"/>
      <c r="JRX91" s="4"/>
      <c r="JRY91" s="4"/>
      <c r="JRZ91" s="4"/>
      <c r="JSA91" s="4"/>
      <c r="JSB91" s="4"/>
      <c r="JSC91" s="4"/>
      <c r="JSD91" s="4"/>
      <c r="JSE91" s="4"/>
      <c r="JSF91" s="4"/>
      <c r="JSG91" s="4"/>
      <c r="JSH91" s="4"/>
      <c r="JSI91" s="4"/>
      <c r="JSJ91" s="4"/>
      <c r="JSK91" s="4"/>
      <c r="JSL91" s="4"/>
      <c r="JSM91" s="4"/>
      <c r="JSN91" s="4"/>
      <c r="JSO91" s="4"/>
      <c r="JSP91" s="4"/>
      <c r="JSQ91" s="4"/>
      <c r="JSR91" s="4"/>
      <c r="JSS91" s="4"/>
      <c r="JST91" s="4"/>
      <c r="JSU91" s="4"/>
      <c r="JSV91" s="4"/>
      <c r="JSW91" s="4"/>
      <c r="JSX91" s="4"/>
      <c r="JSY91" s="4"/>
      <c r="JSZ91" s="4"/>
      <c r="JTA91" s="4"/>
      <c r="JTB91" s="4"/>
      <c r="JTC91" s="4"/>
      <c r="JTD91" s="4"/>
      <c r="JTE91" s="4"/>
      <c r="JTF91" s="4"/>
      <c r="JTG91" s="4"/>
      <c r="JTH91" s="4"/>
      <c r="JTI91" s="4"/>
      <c r="JTJ91" s="4"/>
      <c r="JTK91" s="4"/>
      <c r="JTL91" s="4"/>
      <c r="JTM91" s="4"/>
      <c r="JTN91" s="4"/>
      <c r="JTO91" s="4"/>
      <c r="JTP91" s="4"/>
      <c r="JTQ91" s="4"/>
      <c r="JTR91" s="4"/>
      <c r="JTS91" s="4"/>
      <c r="JTT91" s="4"/>
      <c r="JTU91" s="4"/>
      <c r="JTV91" s="4"/>
      <c r="JTW91" s="4"/>
      <c r="JTX91" s="4"/>
      <c r="JTY91" s="4"/>
      <c r="JTZ91" s="4"/>
      <c r="JUA91" s="4"/>
      <c r="JUB91" s="4"/>
      <c r="JUC91" s="4"/>
      <c r="JUD91" s="4"/>
      <c r="JUE91" s="4"/>
      <c r="JUF91" s="4"/>
      <c r="JUG91" s="4"/>
      <c r="JUH91" s="4"/>
      <c r="JUI91" s="4"/>
      <c r="JUJ91" s="4"/>
      <c r="JUK91" s="4"/>
      <c r="JUL91" s="4"/>
      <c r="JUM91" s="4"/>
      <c r="JUN91" s="4"/>
      <c r="JUO91" s="4"/>
      <c r="JUP91" s="4"/>
      <c r="JUQ91" s="4"/>
      <c r="JUR91" s="4"/>
      <c r="JUS91" s="4"/>
      <c r="JUT91" s="4"/>
      <c r="JUU91" s="4"/>
      <c r="JUV91" s="4"/>
      <c r="JUW91" s="4"/>
      <c r="JUX91" s="4"/>
      <c r="JUY91" s="4"/>
      <c r="JUZ91" s="4"/>
      <c r="JVA91" s="4"/>
      <c r="JVB91" s="4"/>
      <c r="JVC91" s="4"/>
      <c r="JVD91" s="4"/>
      <c r="JVE91" s="4"/>
      <c r="JVF91" s="4"/>
      <c r="JVG91" s="4"/>
      <c r="JVH91" s="4"/>
      <c r="JVI91" s="4"/>
      <c r="JVJ91" s="4"/>
      <c r="JVK91" s="4"/>
      <c r="JVL91" s="4"/>
      <c r="JVM91" s="4"/>
      <c r="JVN91" s="4"/>
      <c r="JVO91" s="4"/>
      <c r="JVP91" s="4"/>
      <c r="JVQ91" s="4"/>
      <c r="JVR91" s="4"/>
      <c r="JVS91" s="4"/>
      <c r="JVT91" s="4"/>
      <c r="JVU91" s="4"/>
      <c r="JVV91" s="4"/>
      <c r="JVW91" s="4"/>
      <c r="JVX91" s="4"/>
      <c r="JVY91" s="4"/>
      <c r="JVZ91" s="4"/>
      <c r="JWA91" s="4"/>
      <c r="JWB91" s="4"/>
      <c r="JWC91" s="4"/>
      <c r="JWD91" s="4"/>
      <c r="JWE91" s="4"/>
      <c r="JWF91" s="4"/>
      <c r="JWG91" s="4"/>
      <c r="JWH91" s="4"/>
      <c r="JWI91" s="4"/>
      <c r="JWJ91" s="4"/>
      <c r="JWK91" s="4"/>
      <c r="JWL91" s="4"/>
      <c r="JWM91" s="4"/>
      <c r="JWN91" s="4"/>
      <c r="JWO91" s="4"/>
      <c r="JWP91" s="4"/>
      <c r="JWQ91" s="4"/>
      <c r="JWR91" s="4"/>
      <c r="JWS91" s="4"/>
      <c r="JWT91" s="4"/>
      <c r="JWU91" s="4"/>
      <c r="JWV91" s="4"/>
      <c r="JWW91" s="4"/>
      <c r="JWX91" s="4"/>
      <c r="JWY91" s="4"/>
      <c r="JWZ91" s="4"/>
      <c r="JXA91" s="4"/>
      <c r="JXB91" s="4"/>
      <c r="JXC91" s="4"/>
      <c r="JXD91" s="4"/>
      <c r="JXE91" s="4"/>
      <c r="JXF91" s="4"/>
      <c r="JXG91" s="4"/>
      <c r="JXH91" s="4"/>
      <c r="JXI91" s="4"/>
      <c r="JXJ91" s="4"/>
      <c r="JXK91" s="4"/>
      <c r="JXL91" s="4"/>
      <c r="JXM91" s="4"/>
      <c r="JXN91" s="4"/>
      <c r="JXO91" s="4"/>
      <c r="JXP91" s="4"/>
      <c r="JXQ91" s="4"/>
      <c r="JXR91" s="4"/>
      <c r="JXS91" s="4"/>
      <c r="JXT91" s="4"/>
      <c r="JXU91" s="4"/>
      <c r="JXV91" s="4"/>
      <c r="JXW91" s="4"/>
      <c r="JXX91" s="4"/>
      <c r="JXY91" s="4"/>
      <c r="JXZ91" s="4"/>
      <c r="JYA91" s="4"/>
      <c r="JYB91" s="4"/>
      <c r="JYC91" s="4"/>
      <c r="JYD91" s="4"/>
      <c r="JYE91" s="4"/>
      <c r="JYF91" s="4"/>
      <c r="JYG91" s="4"/>
      <c r="JYH91" s="4"/>
      <c r="JYI91" s="4"/>
      <c r="JYJ91" s="4"/>
      <c r="JYK91" s="4"/>
      <c r="JYL91" s="4"/>
      <c r="JYM91" s="4"/>
      <c r="JYN91" s="4"/>
      <c r="JYO91" s="4"/>
      <c r="JYP91" s="4"/>
      <c r="JYQ91" s="4"/>
      <c r="JYR91" s="4"/>
      <c r="JYS91" s="4"/>
      <c r="JYT91" s="4"/>
      <c r="JYU91" s="4"/>
      <c r="JYV91" s="4"/>
      <c r="JYW91" s="4"/>
      <c r="JYX91" s="4"/>
      <c r="JYY91" s="4"/>
      <c r="JYZ91" s="4"/>
      <c r="JZA91" s="4"/>
      <c r="JZB91" s="4"/>
      <c r="JZC91" s="4"/>
      <c r="JZD91" s="4"/>
      <c r="JZE91" s="4"/>
      <c r="JZF91" s="4"/>
      <c r="JZG91" s="4"/>
      <c r="JZH91" s="4"/>
      <c r="JZI91" s="4"/>
      <c r="JZJ91" s="4"/>
      <c r="JZK91" s="4"/>
      <c r="JZL91" s="4"/>
      <c r="JZM91" s="4"/>
      <c r="JZN91" s="4"/>
      <c r="JZO91" s="4"/>
      <c r="JZP91" s="4"/>
      <c r="JZQ91" s="4"/>
      <c r="JZR91" s="4"/>
      <c r="JZS91" s="4"/>
      <c r="JZT91" s="4"/>
      <c r="JZU91" s="4"/>
      <c r="JZV91" s="4"/>
      <c r="JZW91" s="4"/>
      <c r="JZX91" s="4"/>
      <c r="JZY91" s="4"/>
      <c r="JZZ91" s="4"/>
      <c r="KAA91" s="4"/>
      <c r="KAB91" s="4"/>
      <c r="KAC91" s="4"/>
      <c r="KAD91" s="4"/>
      <c r="KAE91" s="4"/>
      <c r="KAF91" s="4"/>
      <c r="KAG91" s="4"/>
      <c r="KAH91" s="4"/>
      <c r="KAI91" s="4"/>
      <c r="KAJ91" s="4"/>
      <c r="KAK91" s="4"/>
      <c r="KAL91" s="4"/>
      <c r="KAM91" s="4"/>
      <c r="KAN91" s="4"/>
      <c r="KAO91" s="4"/>
      <c r="KAP91" s="4"/>
      <c r="KAQ91" s="4"/>
      <c r="KAR91" s="4"/>
      <c r="KAS91" s="4"/>
      <c r="KAT91" s="4"/>
      <c r="KAU91" s="4"/>
      <c r="KAV91" s="4"/>
      <c r="KAW91" s="4"/>
      <c r="KAX91" s="4"/>
      <c r="KAY91" s="4"/>
      <c r="KAZ91" s="4"/>
      <c r="KBA91" s="4"/>
      <c r="KBB91" s="4"/>
      <c r="KBC91" s="4"/>
      <c r="KBD91" s="4"/>
      <c r="KBE91" s="4"/>
      <c r="KBF91" s="4"/>
      <c r="KBG91" s="4"/>
      <c r="KBH91" s="4"/>
      <c r="KBI91" s="4"/>
      <c r="KBJ91" s="4"/>
      <c r="KBK91" s="4"/>
      <c r="KBL91" s="4"/>
      <c r="KBM91" s="4"/>
      <c r="KBN91" s="4"/>
      <c r="KBO91" s="4"/>
      <c r="KBP91" s="4"/>
      <c r="KBQ91" s="4"/>
      <c r="KBR91" s="4"/>
      <c r="KBS91" s="4"/>
      <c r="KBT91" s="4"/>
      <c r="KBU91" s="4"/>
      <c r="KBV91" s="4"/>
      <c r="KBW91" s="4"/>
      <c r="KBX91" s="4"/>
      <c r="KBY91" s="4"/>
      <c r="KBZ91" s="4"/>
      <c r="KCA91" s="4"/>
      <c r="KCB91" s="4"/>
      <c r="KCC91" s="4"/>
      <c r="KCD91" s="4"/>
      <c r="KCE91" s="4"/>
      <c r="KCF91" s="4"/>
      <c r="KCG91" s="4"/>
      <c r="KCH91" s="4"/>
      <c r="KCI91" s="4"/>
      <c r="KCJ91" s="4"/>
      <c r="KCK91" s="4"/>
      <c r="KCL91" s="4"/>
      <c r="KCM91" s="4"/>
      <c r="KCN91" s="4"/>
      <c r="KCO91" s="4"/>
      <c r="KCP91" s="4"/>
      <c r="KCQ91" s="4"/>
      <c r="KCR91" s="4"/>
      <c r="KCS91" s="4"/>
      <c r="KCT91" s="4"/>
      <c r="KCU91" s="4"/>
      <c r="KCV91" s="4"/>
      <c r="KCW91" s="4"/>
      <c r="KCX91" s="4"/>
      <c r="KCY91" s="4"/>
      <c r="KCZ91" s="4"/>
      <c r="KDA91" s="4"/>
      <c r="KDB91" s="4"/>
      <c r="KDC91" s="4"/>
      <c r="KDD91" s="4"/>
      <c r="KDE91" s="4"/>
      <c r="KDF91" s="4"/>
      <c r="KDG91" s="4"/>
      <c r="KDH91" s="4"/>
      <c r="KDI91" s="4"/>
      <c r="KDJ91" s="4"/>
      <c r="KDK91" s="4"/>
      <c r="KDL91" s="4"/>
      <c r="KDM91" s="4"/>
      <c r="KDN91" s="4"/>
      <c r="KDO91" s="4"/>
      <c r="KDP91" s="4"/>
      <c r="KDQ91" s="4"/>
      <c r="KDR91" s="4"/>
      <c r="KDS91" s="4"/>
      <c r="KDT91" s="4"/>
      <c r="KDU91" s="4"/>
      <c r="KDV91" s="4"/>
      <c r="KDW91" s="4"/>
      <c r="KDX91" s="4"/>
      <c r="KDY91" s="4"/>
      <c r="KDZ91" s="4"/>
      <c r="KEA91" s="4"/>
      <c r="KEB91" s="4"/>
      <c r="KEC91" s="4"/>
      <c r="KED91" s="4"/>
      <c r="KEE91" s="4"/>
      <c r="KEF91" s="4"/>
      <c r="KEG91" s="4"/>
      <c r="KEH91" s="4"/>
      <c r="KEI91" s="4"/>
      <c r="KEJ91" s="4"/>
      <c r="KEK91" s="4"/>
      <c r="KEL91" s="4"/>
      <c r="KEM91" s="4"/>
      <c r="KEN91" s="4"/>
      <c r="KEO91" s="4"/>
      <c r="KEP91" s="4"/>
      <c r="KEQ91" s="4"/>
      <c r="KER91" s="4"/>
      <c r="KES91" s="4"/>
      <c r="KET91" s="4"/>
      <c r="KEU91" s="4"/>
      <c r="KEV91" s="4"/>
      <c r="KEW91" s="4"/>
      <c r="KEX91" s="4"/>
      <c r="KEY91" s="4"/>
      <c r="KEZ91" s="4"/>
      <c r="KFA91" s="4"/>
      <c r="KFB91" s="4"/>
      <c r="KFC91" s="4"/>
      <c r="KFD91" s="4"/>
      <c r="KFE91" s="4"/>
      <c r="KFF91" s="4"/>
      <c r="KFG91" s="4"/>
      <c r="KFH91" s="4"/>
      <c r="KFI91" s="4"/>
      <c r="KFJ91" s="4"/>
      <c r="KFK91" s="4"/>
      <c r="KFL91" s="4"/>
      <c r="KFM91" s="4"/>
      <c r="KFN91" s="4"/>
      <c r="KFO91" s="4"/>
      <c r="KFP91" s="4"/>
      <c r="KFQ91" s="4"/>
      <c r="KFR91" s="4"/>
      <c r="KFS91" s="4"/>
      <c r="KFT91" s="4"/>
      <c r="KFU91" s="4"/>
      <c r="KFV91" s="4"/>
      <c r="KFW91" s="4"/>
      <c r="KFX91" s="4"/>
      <c r="KFY91" s="4"/>
      <c r="KFZ91" s="4"/>
      <c r="KGA91" s="4"/>
      <c r="KGB91" s="4"/>
      <c r="KGC91" s="4"/>
      <c r="KGD91" s="4"/>
      <c r="KGE91" s="4"/>
      <c r="KGF91" s="4"/>
      <c r="KGG91" s="4"/>
      <c r="KGH91" s="4"/>
      <c r="KGI91" s="4"/>
      <c r="KGJ91" s="4"/>
      <c r="KGK91" s="4"/>
      <c r="KGL91" s="4"/>
      <c r="KGM91" s="4"/>
      <c r="KGN91" s="4"/>
      <c r="KGO91" s="4"/>
      <c r="KGP91" s="4"/>
      <c r="KGQ91" s="4"/>
      <c r="KGR91" s="4"/>
      <c r="KGS91" s="4"/>
      <c r="KGT91" s="4"/>
      <c r="KGU91" s="4"/>
      <c r="KGV91" s="4"/>
      <c r="KGW91" s="4"/>
      <c r="KGX91" s="4"/>
      <c r="KGY91" s="4"/>
      <c r="KGZ91" s="4"/>
      <c r="KHA91" s="4"/>
      <c r="KHB91" s="4"/>
      <c r="KHC91" s="4"/>
      <c r="KHD91" s="4"/>
      <c r="KHE91" s="4"/>
      <c r="KHF91" s="4"/>
      <c r="KHG91" s="4"/>
      <c r="KHH91" s="4"/>
      <c r="KHI91" s="4"/>
      <c r="KHJ91" s="4"/>
      <c r="KHK91" s="4"/>
      <c r="KHL91" s="4"/>
      <c r="KHM91" s="4"/>
      <c r="KHN91" s="4"/>
      <c r="KHO91" s="4"/>
      <c r="KHP91" s="4"/>
      <c r="KHQ91" s="4"/>
      <c r="KHR91" s="4"/>
      <c r="KHS91" s="4"/>
      <c r="KHT91" s="4"/>
      <c r="KHU91" s="4"/>
      <c r="KHV91" s="4"/>
      <c r="KHW91" s="4"/>
      <c r="KHX91" s="4"/>
      <c r="KHY91" s="4"/>
      <c r="KHZ91" s="4"/>
      <c r="KIA91" s="4"/>
      <c r="KIB91" s="4"/>
      <c r="KIC91" s="4"/>
      <c r="KID91" s="4"/>
      <c r="KIE91" s="4"/>
      <c r="KIF91" s="4"/>
      <c r="KIG91" s="4"/>
      <c r="KIH91" s="4"/>
      <c r="KII91" s="4"/>
      <c r="KIJ91" s="4"/>
      <c r="KIK91" s="4"/>
      <c r="KIL91" s="4"/>
      <c r="KIM91" s="4"/>
      <c r="KIN91" s="4"/>
      <c r="KIO91" s="4"/>
      <c r="KIP91" s="4"/>
      <c r="KIQ91" s="4"/>
      <c r="KIR91" s="4"/>
      <c r="KIS91" s="4"/>
      <c r="KIT91" s="4"/>
      <c r="KIU91" s="4"/>
      <c r="KIV91" s="4"/>
      <c r="KIW91" s="4"/>
      <c r="KIX91" s="4"/>
      <c r="KIY91" s="4"/>
      <c r="KIZ91" s="4"/>
      <c r="KJA91" s="4"/>
      <c r="KJB91" s="4"/>
      <c r="KJC91" s="4"/>
      <c r="KJD91" s="4"/>
      <c r="KJE91" s="4"/>
      <c r="KJF91" s="4"/>
      <c r="KJG91" s="4"/>
      <c r="KJH91" s="4"/>
      <c r="KJI91" s="4"/>
      <c r="KJJ91" s="4"/>
      <c r="KJK91" s="4"/>
      <c r="KJL91" s="4"/>
      <c r="KJM91" s="4"/>
      <c r="KJN91" s="4"/>
      <c r="KJO91" s="4"/>
      <c r="KJP91" s="4"/>
      <c r="KJQ91" s="4"/>
      <c r="KJR91" s="4"/>
      <c r="KJS91" s="4"/>
      <c r="KJT91" s="4"/>
      <c r="KJU91" s="4"/>
      <c r="KJV91" s="4"/>
      <c r="KJW91" s="4"/>
      <c r="KJX91" s="4"/>
      <c r="KJY91" s="4"/>
      <c r="KJZ91" s="4"/>
      <c r="KKA91" s="4"/>
      <c r="KKB91" s="4"/>
      <c r="KKC91" s="4"/>
      <c r="KKD91" s="4"/>
      <c r="KKE91" s="4"/>
      <c r="KKF91" s="4"/>
      <c r="KKG91" s="4"/>
      <c r="KKH91" s="4"/>
      <c r="KKI91" s="4"/>
      <c r="KKJ91" s="4"/>
      <c r="KKK91" s="4"/>
      <c r="KKL91" s="4"/>
      <c r="KKM91" s="4"/>
      <c r="KKN91" s="4"/>
      <c r="KKO91" s="4"/>
      <c r="KKP91" s="4"/>
      <c r="KKQ91" s="4"/>
      <c r="KKR91" s="4"/>
      <c r="KKS91" s="4"/>
      <c r="KKT91" s="4"/>
      <c r="KKU91" s="4"/>
      <c r="KKV91" s="4"/>
      <c r="KKW91" s="4"/>
      <c r="KKX91" s="4"/>
      <c r="KKY91" s="4"/>
      <c r="KKZ91" s="4"/>
      <c r="KLA91" s="4"/>
      <c r="KLB91" s="4"/>
      <c r="KLC91" s="4"/>
      <c r="KLD91" s="4"/>
      <c r="KLE91" s="4"/>
      <c r="KLF91" s="4"/>
      <c r="KLG91" s="4"/>
      <c r="KLH91" s="4"/>
      <c r="KLI91" s="4"/>
      <c r="KLJ91" s="4"/>
      <c r="KLK91" s="4"/>
      <c r="KLL91" s="4"/>
      <c r="KLM91" s="4"/>
      <c r="KLN91" s="4"/>
      <c r="KLO91" s="4"/>
      <c r="KLP91" s="4"/>
      <c r="KLQ91" s="4"/>
      <c r="KLR91" s="4"/>
      <c r="KLS91" s="4"/>
      <c r="KLT91" s="4"/>
      <c r="KLU91" s="4"/>
      <c r="KLV91" s="4"/>
      <c r="KLW91" s="4"/>
      <c r="KLX91" s="4"/>
      <c r="KLY91" s="4"/>
      <c r="KLZ91" s="4"/>
      <c r="KMA91" s="4"/>
      <c r="KMB91" s="4"/>
      <c r="KMC91" s="4"/>
      <c r="KMD91" s="4"/>
      <c r="KME91" s="4"/>
      <c r="KMF91" s="4"/>
      <c r="KMG91" s="4"/>
      <c r="KMH91" s="4"/>
      <c r="KMI91" s="4"/>
      <c r="KMJ91" s="4"/>
      <c r="KMK91" s="4"/>
      <c r="KML91" s="4"/>
      <c r="KMM91" s="4"/>
      <c r="KMN91" s="4"/>
      <c r="KMO91" s="4"/>
      <c r="KMP91" s="4"/>
      <c r="KMQ91" s="4"/>
      <c r="KMR91" s="4"/>
      <c r="KMS91" s="4"/>
      <c r="KMT91" s="4"/>
      <c r="KMU91" s="4"/>
      <c r="KMV91" s="4"/>
      <c r="KMW91" s="4"/>
      <c r="KMX91" s="4"/>
      <c r="KMY91" s="4"/>
      <c r="KMZ91" s="4"/>
      <c r="KNA91" s="4"/>
      <c r="KNB91" s="4"/>
      <c r="KNC91" s="4"/>
      <c r="KND91" s="4"/>
      <c r="KNE91" s="4"/>
      <c r="KNF91" s="4"/>
      <c r="KNG91" s="4"/>
      <c r="KNH91" s="4"/>
      <c r="KNI91" s="4"/>
      <c r="KNJ91" s="4"/>
      <c r="KNK91" s="4"/>
      <c r="KNL91" s="4"/>
      <c r="KNM91" s="4"/>
      <c r="KNN91" s="4"/>
      <c r="KNO91" s="4"/>
      <c r="KNP91" s="4"/>
      <c r="KNQ91" s="4"/>
      <c r="KNR91" s="4"/>
      <c r="KNS91" s="4"/>
      <c r="KNT91" s="4"/>
      <c r="KNU91" s="4"/>
      <c r="KNV91" s="4"/>
      <c r="KNW91" s="4"/>
      <c r="KNX91" s="4"/>
      <c r="KNY91" s="4"/>
      <c r="KNZ91" s="4"/>
      <c r="KOA91" s="4"/>
      <c r="KOB91" s="4"/>
      <c r="KOC91" s="4"/>
      <c r="KOD91" s="4"/>
      <c r="KOE91" s="4"/>
      <c r="KOF91" s="4"/>
      <c r="KOG91" s="4"/>
      <c r="KOH91" s="4"/>
      <c r="KOI91" s="4"/>
      <c r="KOJ91" s="4"/>
      <c r="KOK91" s="4"/>
      <c r="KOL91" s="4"/>
      <c r="KOM91" s="4"/>
      <c r="KON91" s="4"/>
      <c r="KOO91" s="4"/>
      <c r="KOP91" s="4"/>
      <c r="KOQ91" s="4"/>
      <c r="KOR91" s="4"/>
      <c r="KOS91" s="4"/>
      <c r="KOT91" s="4"/>
      <c r="KOU91" s="4"/>
      <c r="KOV91" s="4"/>
      <c r="KOW91" s="4"/>
      <c r="KOX91" s="4"/>
      <c r="KOY91" s="4"/>
      <c r="KOZ91" s="4"/>
      <c r="KPA91" s="4"/>
      <c r="KPB91" s="4"/>
      <c r="KPC91" s="4"/>
      <c r="KPD91" s="4"/>
      <c r="KPE91" s="4"/>
      <c r="KPF91" s="4"/>
      <c r="KPG91" s="4"/>
      <c r="KPH91" s="4"/>
      <c r="KPI91" s="4"/>
      <c r="KPJ91" s="4"/>
      <c r="KPK91" s="4"/>
      <c r="KPL91" s="4"/>
      <c r="KPM91" s="4"/>
      <c r="KPN91" s="4"/>
      <c r="KPO91" s="4"/>
      <c r="KPP91" s="4"/>
      <c r="KPQ91" s="4"/>
      <c r="KPR91" s="4"/>
      <c r="KPS91" s="4"/>
      <c r="KPT91" s="4"/>
      <c r="KPU91" s="4"/>
      <c r="KPV91" s="4"/>
      <c r="KPW91" s="4"/>
      <c r="KPX91" s="4"/>
      <c r="KPY91" s="4"/>
      <c r="KPZ91" s="4"/>
      <c r="KQA91" s="4"/>
      <c r="KQB91" s="4"/>
      <c r="KQC91" s="4"/>
      <c r="KQD91" s="4"/>
      <c r="KQE91" s="4"/>
      <c r="KQF91" s="4"/>
      <c r="KQG91" s="4"/>
      <c r="KQH91" s="4"/>
      <c r="KQI91" s="4"/>
      <c r="KQJ91" s="4"/>
      <c r="KQK91" s="4"/>
      <c r="KQL91" s="4"/>
      <c r="KQM91" s="4"/>
      <c r="KQN91" s="4"/>
      <c r="KQO91" s="4"/>
      <c r="KQP91" s="4"/>
      <c r="KQQ91" s="4"/>
      <c r="KQR91" s="4"/>
      <c r="KQS91" s="4"/>
      <c r="KQT91" s="4"/>
      <c r="KQU91" s="4"/>
      <c r="KQV91" s="4"/>
      <c r="KQW91" s="4"/>
      <c r="KQX91" s="4"/>
      <c r="KQY91" s="4"/>
      <c r="KQZ91" s="4"/>
      <c r="KRA91" s="4"/>
      <c r="KRB91" s="4"/>
      <c r="KRC91" s="4"/>
      <c r="KRD91" s="4"/>
      <c r="KRE91" s="4"/>
      <c r="KRF91" s="4"/>
      <c r="KRG91" s="4"/>
      <c r="KRH91" s="4"/>
      <c r="KRI91" s="4"/>
      <c r="KRJ91" s="4"/>
      <c r="KRK91" s="4"/>
      <c r="KRL91" s="4"/>
      <c r="KRM91" s="4"/>
      <c r="KRN91" s="4"/>
      <c r="KRO91" s="4"/>
      <c r="KRP91" s="4"/>
      <c r="KRQ91" s="4"/>
      <c r="KRR91" s="4"/>
      <c r="KRS91" s="4"/>
      <c r="KRT91" s="4"/>
      <c r="KRU91" s="4"/>
      <c r="KRV91" s="4"/>
      <c r="KRW91" s="4"/>
      <c r="KRX91" s="4"/>
      <c r="KRY91" s="4"/>
      <c r="KRZ91" s="4"/>
      <c r="KSA91" s="4"/>
      <c r="KSB91" s="4"/>
      <c r="KSC91" s="4"/>
      <c r="KSD91" s="4"/>
      <c r="KSE91" s="4"/>
      <c r="KSF91" s="4"/>
      <c r="KSG91" s="4"/>
      <c r="KSH91" s="4"/>
      <c r="KSI91" s="4"/>
      <c r="KSJ91" s="4"/>
      <c r="KSK91" s="4"/>
      <c r="KSL91" s="4"/>
      <c r="KSM91" s="4"/>
      <c r="KSN91" s="4"/>
      <c r="KSO91" s="4"/>
      <c r="KSP91" s="4"/>
      <c r="KSQ91" s="4"/>
      <c r="KSR91" s="4"/>
      <c r="KSS91" s="4"/>
      <c r="KST91" s="4"/>
      <c r="KSU91" s="4"/>
      <c r="KSV91" s="4"/>
      <c r="KSW91" s="4"/>
      <c r="KSX91" s="4"/>
      <c r="KSY91" s="4"/>
      <c r="KSZ91" s="4"/>
      <c r="KTA91" s="4"/>
      <c r="KTB91" s="4"/>
      <c r="KTC91" s="4"/>
      <c r="KTD91" s="4"/>
      <c r="KTE91" s="4"/>
      <c r="KTF91" s="4"/>
      <c r="KTG91" s="4"/>
      <c r="KTH91" s="4"/>
      <c r="KTI91" s="4"/>
      <c r="KTJ91" s="4"/>
      <c r="KTK91" s="4"/>
      <c r="KTL91" s="4"/>
      <c r="KTM91" s="4"/>
      <c r="KTN91" s="4"/>
      <c r="KTO91" s="4"/>
      <c r="KTP91" s="4"/>
      <c r="KTQ91" s="4"/>
      <c r="KTR91" s="4"/>
      <c r="KTS91" s="4"/>
      <c r="KTT91" s="4"/>
      <c r="KTU91" s="4"/>
      <c r="KTV91" s="4"/>
      <c r="KTW91" s="4"/>
      <c r="KTX91" s="4"/>
      <c r="KTY91" s="4"/>
      <c r="KTZ91" s="4"/>
      <c r="KUA91" s="4"/>
      <c r="KUB91" s="4"/>
      <c r="KUC91" s="4"/>
      <c r="KUD91" s="4"/>
      <c r="KUE91" s="4"/>
      <c r="KUF91" s="4"/>
      <c r="KUG91" s="4"/>
      <c r="KUH91" s="4"/>
      <c r="KUI91" s="4"/>
      <c r="KUJ91" s="4"/>
      <c r="KUK91" s="4"/>
      <c r="KUL91" s="4"/>
      <c r="KUM91" s="4"/>
      <c r="KUN91" s="4"/>
      <c r="KUO91" s="4"/>
      <c r="KUP91" s="4"/>
      <c r="KUQ91" s="4"/>
      <c r="KUR91" s="4"/>
      <c r="KUS91" s="4"/>
      <c r="KUT91" s="4"/>
      <c r="KUU91" s="4"/>
      <c r="KUV91" s="4"/>
      <c r="KUW91" s="4"/>
      <c r="KUX91" s="4"/>
      <c r="KUY91" s="4"/>
      <c r="KUZ91" s="4"/>
      <c r="KVA91" s="4"/>
      <c r="KVB91" s="4"/>
      <c r="KVC91" s="4"/>
      <c r="KVD91" s="4"/>
      <c r="KVE91" s="4"/>
      <c r="KVF91" s="4"/>
      <c r="KVG91" s="4"/>
      <c r="KVH91" s="4"/>
      <c r="KVI91" s="4"/>
      <c r="KVJ91" s="4"/>
      <c r="KVK91" s="4"/>
      <c r="KVL91" s="4"/>
      <c r="KVM91" s="4"/>
      <c r="KVN91" s="4"/>
      <c r="KVO91" s="4"/>
      <c r="KVP91" s="4"/>
      <c r="KVQ91" s="4"/>
      <c r="KVR91" s="4"/>
      <c r="KVS91" s="4"/>
      <c r="KVT91" s="4"/>
      <c r="KVU91" s="4"/>
      <c r="KVV91" s="4"/>
      <c r="KVW91" s="4"/>
      <c r="KVX91" s="4"/>
      <c r="KVY91" s="4"/>
      <c r="KVZ91" s="4"/>
      <c r="KWA91" s="4"/>
      <c r="KWB91" s="4"/>
      <c r="KWC91" s="4"/>
      <c r="KWD91" s="4"/>
      <c r="KWE91" s="4"/>
      <c r="KWF91" s="4"/>
      <c r="KWG91" s="4"/>
      <c r="KWH91" s="4"/>
      <c r="KWI91" s="4"/>
      <c r="KWJ91" s="4"/>
      <c r="KWK91" s="4"/>
      <c r="KWL91" s="4"/>
      <c r="KWM91" s="4"/>
      <c r="KWN91" s="4"/>
      <c r="KWO91" s="4"/>
      <c r="KWP91" s="4"/>
      <c r="KWQ91" s="4"/>
      <c r="KWR91" s="4"/>
      <c r="KWS91" s="4"/>
      <c r="KWT91" s="4"/>
      <c r="KWU91" s="4"/>
      <c r="KWV91" s="4"/>
      <c r="KWW91" s="4"/>
      <c r="KWX91" s="4"/>
      <c r="KWY91" s="4"/>
      <c r="KWZ91" s="4"/>
      <c r="KXA91" s="4"/>
      <c r="KXB91" s="4"/>
      <c r="KXC91" s="4"/>
      <c r="KXD91" s="4"/>
      <c r="KXE91" s="4"/>
      <c r="KXF91" s="4"/>
      <c r="KXG91" s="4"/>
      <c r="KXH91" s="4"/>
      <c r="KXI91" s="4"/>
      <c r="KXJ91" s="4"/>
      <c r="KXK91" s="4"/>
      <c r="KXL91" s="4"/>
      <c r="KXM91" s="4"/>
      <c r="KXN91" s="4"/>
      <c r="KXO91" s="4"/>
      <c r="KXP91" s="4"/>
      <c r="KXQ91" s="4"/>
      <c r="KXR91" s="4"/>
      <c r="KXS91" s="4"/>
      <c r="KXT91" s="4"/>
      <c r="KXU91" s="4"/>
      <c r="KXV91" s="4"/>
      <c r="KXW91" s="4"/>
      <c r="KXX91" s="4"/>
      <c r="KXY91" s="4"/>
      <c r="KXZ91" s="4"/>
      <c r="KYA91" s="4"/>
      <c r="KYB91" s="4"/>
      <c r="KYC91" s="4"/>
      <c r="KYD91" s="4"/>
      <c r="KYE91" s="4"/>
      <c r="KYF91" s="4"/>
      <c r="KYG91" s="4"/>
      <c r="KYH91" s="4"/>
      <c r="KYI91" s="4"/>
      <c r="KYJ91" s="4"/>
      <c r="KYK91" s="4"/>
      <c r="KYL91" s="4"/>
      <c r="KYM91" s="4"/>
      <c r="KYN91" s="4"/>
      <c r="KYO91" s="4"/>
      <c r="KYP91" s="4"/>
      <c r="KYQ91" s="4"/>
      <c r="KYR91" s="4"/>
      <c r="KYS91" s="4"/>
      <c r="KYT91" s="4"/>
      <c r="KYU91" s="4"/>
      <c r="KYV91" s="4"/>
      <c r="KYW91" s="4"/>
      <c r="KYX91" s="4"/>
      <c r="KYY91" s="4"/>
      <c r="KYZ91" s="4"/>
      <c r="KZA91" s="4"/>
      <c r="KZB91" s="4"/>
      <c r="KZC91" s="4"/>
      <c r="KZD91" s="4"/>
      <c r="KZE91" s="4"/>
      <c r="KZF91" s="4"/>
      <c r="KZG91" s="4"/>
      <c r="KZH91" s="4"/>
      <c r="KZI91" s="4"/>
      <c r="KZJ91" s="4"/>
      <c r="KZK91" s="4"/>
      <c r="KZL91" s="4"/>
      <c r="KZM91" s="4"/>
      <c r="KZN91" s="4"/>
      <c r="KZO91" s="4"/>
      <c r="KZP91" s="4"/>
      <c r="KZQ91" s="4"/>
      <c r="KZR91" s="4"/>
      <c r="KZS91" s="4"/>
      <c r="KZT91" s="4"/>
      <c r="KZU91" s="4"/>
      <c r="KZV91" s="4"/>
      <c r="KZW91" s="4"/>
      <c r="KZX91" s="4"/>
      <c r="KZY91" s="4"/>
      <c r="KZZ91" s="4"/>
      <c r="LAA91" s="4"/>
      <c r="LAB91" s="4"/>
      <c r="LAC91" s="4"/>
      <c r="LAD91" s="4"/>
      <c r="LAE91" s="4"/>
      <c r="LAF91" s="4"/>
      <c r="LAG91" s="4"/>
      <c r="LAH91" s="4"/>
      <c r="LAI91" s="4"/>
      <c r="LAJ91" s="4"/>
      <c r="LAK91" s="4"/>
      <c r="LAL91" s="4"/>
      <c r="LAM91" s="4"/>
      <c r="LAN91" s="4"/>
      <c r="LAO91" s="4"/>
      <c r="LAP91" s="4"/>
      <c r="LAQ91" s="4"/>
      <c r="LAR91" s="4"/>
      <c r="LAS91" s="4"/>
      <c r="LAT91" s="4"/>
      <c r="LAU91" s="4"/>
      <c r="LAV91" s="4"/>
      <c r="LAW91" s="4"/>
      <c r="LAX91" s="4"/>
      <c r="LAY91" s="4"/>
      <c r="LAZ91" s="4"/>
      <c r="LBA91" s="4"/>
      <c r="LBB91" s="4"/>
      <c r="LBC91" s="4"/>
      <c r="LBD91" s="4"/>
      <c r="LBE91" s="4"/>
      <c r="LBF91" s="4"/>
      <c r="LBG91" s="4"/>
      <c r="LBH91" s="4"/>
      <c r="LBI91" s="4"/>
      <c r="LBJ91" s="4"/>
      <c r="LBK91" s="4"/>
      <c r="LBL91" s="4"/>
      <c r="LBM91" s="4"/>
      <c r="LBN91" s="4"/>
      <c r="LBO91" s="4"/>
      <c r="LBP91" s="4"/>
      <c r="LBQ91" s="4"/>
      <c r="LBR91" s="4"/>
      <c r="LBS91" s="4"/>
      <c r="LBT91" s="4"/>
      <c r="LBU91" s="4"/>
      <c r="LBV91" s="4"/>
      <c r="LBW91" s="4"/>
      <c r="LBX91" s="4"/>
      <c r="LBY91" s="4"/>
      <c r="LBZ91" s="4"/>
      <c r="LCA91" s="4"/>
      <c r="LCB91" s="4"/>
      <c r="LCC91" s="4"/>
      <c r="LCD91" s="4"/>
      <c r="LCE91" s="4"/>
      <c r="LCF91" s="4"/>
      <c r="LCG91" s="4"/>
      <c r="LCH91" s="4"/>
      <c r="LCI91" s="4"/>
      <c r="LCJ91" s="4"/>
      <c r="LCK91" s="4"/>
      <c r="LCL91" s="4"/>
      <c r="LCM91" s="4"/>
      <c r="LCN91" s="4"/>
      <c r="LCO91" s="4"/>
      <c r="LCP91" s="4"/>
      <c r="LCQ91" s="4"/>
      <c r="LCR91" s="4"/>
      <c r="LCS91" s="4"/>
      <c r="LCT91" s="4"/>
      <c r="LCU91" s="4"/>
      <c r="LCV91" s="4"/>
      <c r="LCW91" s="4"/>
      <c r="LCX91" s="4"/>
      <c r="LCY91" s="4"/>
      <c r="LCZ91" s="4"/>
      <c r="LDA91" s="4"/>
      <c r="LDB91" s="4"/>
      <c r="LDC91" s="4"/>
      <c r="LDD91" s="4"/>
      <c r="LDE91" s="4"/>
      <c r="LDF91" s="4"/>
      <c r="LDG91" s="4"/>
      <c r="LDH91" s="4"/>
      <c r="LDI91" s="4"/>
      <c r="LDJ91" s="4"/>
      <c r="LDK91" s="4"/>
      <c r="LDL91" s="4"/>
      <c r="LDM91" s="4"/>
      <c r="LDN91" s="4"/>
      <c r="LDO91" s="4"/>
      <c r="LDP91" s="4"/>
      <c r="LDQ91" s="4"/>
      <c r="LDR91" s="4"/>
      <c r="LDS91" s="4"/>
      <c r="LDT91" s="4"/>
      <c r="LDU91" s="4"/>
      <c r="LDV91" s="4"/>
      <c r="LDW91" s="4"/>
      <c r="LDX91" s="4"/>
      <c r="LDY91" s="4"/>
      <c r="LDZ91" s="4"/>
      <c r="LEA91" s="4"/>
      <c r="LEB91" s="4"/>
      <c r="LEC91" s="4"/>
      <c r="LED91" s="4"/>
      <c r="LEE91" s="4"/>
      <c r="LEF91" s="4"/>
      <c r="LEG91" s="4"/>
      <c r="LEH91" s="4"/>
      <c r="LEI91" s="4"/>
      <c r="LEJ91" s="4"/>
      <c r="LEK91" s="4"/>
      <c r="LEL91" s="4"/>
      <c r="LEM91" s="4"/>
      <c r="LEN91" s="4"/>
      <c r="LEO91" s="4"/>
      <c r="LEP91" s="4"/>
      <c r="LEQ91" s="4"/>
      <c r="LER91" s="4"/>
      <c r="LES91" s="4"/>
      <c r="LET91" s="4"/>
      <c r="LEU91" s="4"/>
      <c r="LEV91" s="4"/>
      <c r="LEW91" s="4"/>
      <c r="LEX91" s="4"/>
      <c r="LEY91" s="4"/>
      <c r="LEZ91" s="4"/>
      <c r="LFA91" s="4"/>
      <c r="LFB91" s="4"/>
      <c r="LFC91" s="4"/>
      <c r="LFD91" s="4"/>
      <c r="LFE91" s="4"/>
      <c r="LFF91" s="4"/>
      <c r="LFG91" s="4"/>
      <c r="LFH91" s="4"/>
      <c r="LFI91" s="4"/>
      <c r="LFJ91" s="4"/>
      <c r="LFK91" s="4"/>
      <c r="LFL91" s="4"/>
      <c r="LFM91" s="4"/>
      <c r="LFN91" s="4"/>
      <c r="LFO91" s="4"/>
      <c r="LFP91" s="4"/>
      <c r="LFQ91" s="4"/>
      <c r="LFR91" s="4"/>
      <c r="LFS91" s="4"/>
      <c r="LFT91" s="4"/>
      <c r="LFU91" s="4"/>
      <c r="LFV91" s="4"/>
      <c r="LFW91" s="4"/>
      <c r="LFX91" s="4"/>
      <c r="LFY91" s="4"/>
      <c r="LFZ91" s="4"/>
      <c r="LGA91" s="4"/>
      <c r="LGB91" s="4"/>
      <c r="LGC91" s="4"/>
      <c r="LGD91" s="4"/>
      <c r="LGE91" s="4"/>
      <c r="LGF91" s="4"/>
      <c r="LGG91" s="4"/>
      <c r="LGH91" s="4"/>
      <c r="LGI91" s="4"/>
      <c r="LGJ91" s="4"/>
      <c r="LGK91" s="4"/>
      <c r="LGL91" s="4"/>
      <c r="LGM91" s="4"/>
      <c r="LGN91" s="4"/>
      <c r="LGO91" s="4"/>
      <c r="LGP91" s="4"/>
      <c r="LGQ91" s="4"/>
      <c r="LGR91" s="4"/>
      <c r="LGS91" s="4"/>
      <c r="LGT91" s="4"/>
      <c r="LGU91" s="4"/>
      <c r="LGV91" s="4"/>
      <c r="LGW91" s="4"/>
      <c r="LGX91" s="4"/>
      <c r="LGY91" s="4"/>
      <c r="LGZ91" s="4"/>
      <c r="LHA91" s="4"/>
      <c r="LHB91" s="4"/>
      <c r="LHC91" s="4"/>
      <c r="LHD91" s="4"/>
      <c r="LHE91" s="4"/>
      <c r="LHF91" s="4"/>
      <c r="LHG91" s="4"/>
      <c r="LHH91" s="4"/>
      <c r="LHI91" s="4"/>
      <c r="LHJ91" s="4"/>
      <c r="LHK91" s="4"/>
      <c r="LHL91" s="4"/>
      <c r="LHM91" s="4"/>
      <c r="LHN91" s="4"/>
      <c r="LHO91" s="4"/>
      <c r="LHP91" s="4"/>
      <c r="LHQ91" s="4"/>
      <c r="LHR91" s="4"/>
      <c r="LHS91" s="4"/>
      <c r="LHT91" s="4"/>
      <c r="LHU91" s="4"/>
      <c r="LHV91" s="4"/>
      <c r="LHW91" s="4"/>
      <c r="LHX91" s="4"/>
      <c r="LHY91" s="4"/>
      <c r="LHZ91" s="4"/>
      <c r="LIA91" s="4"/>
      <c r="LIB91" s="4"/>
      <c r="LIC91" s="4"/>
      <c r="LID91" s="4"/>
      <c r="LIE91" s="4"/>
      <c r="LIF91" s="4"/>
      <c r="LIG91" s="4"/>
      <c r="LIH91" s="4"/>
      <c r="LII91" s="4"/>
      <c r="LIJ91" s="4"/>
      <c r="LIK91" s="4"/>
      <c r="LIL91" s="4"/>
      <c r="LIM91" s="4"/>
      <c r="LIN91" s="4"/>
      <c r="LIO91" s="4"/>
      <c r="LIP91" s="4"/>
      <c r="LIQ91" s="4"/>
      <c r="LIR91" s="4"/>
      <c r="LIS91" s="4"/>
      <c r="LIT91" s="4"/>
      <c r="LIU91" s="4"/>
      <c r="LIV91" s="4"/>
      <c r="LIW91" s="4"/>
      <c r="LIX91" s="4"/>
      <c r="LIY91" s="4"/>
      <c r="LIZ91" s="4"/>
      <c r="LJA91" s="4"/>
      <c r="LJB91" s="4"/>
      <c r="LJC91" s="4"/>
      <c r="LJD91" s="4"/>
      <c r="LJE91" s="4"/>
      <c r="LJF91" s="4"/>
      <c r="LJG91" s="4"/>
      <c r="LJH91" s="4"/>
      <c r="LJI91" s="4"/>
      <c r="LJJ91" s="4"/>
      <c r="LJK91" s="4"/>
      <c r="LJL91" s="4"/>
      <c r="LJM91" s="4"/>
      <c r="LJN91" s="4"/>
      <c r="LJO91" s="4"/>
      <c r="LJP91" s="4"/>
      <c r="LJQ91" s="4"/>
      <c r="LJR91" s="4"/>
      <c r="LJS91" s="4"/>
      <c r="LJT91" s="4"/>
      <c r="LJU91" s="4"/>
      <c r="LJV91" s="4"/>
      <c r="LJW91" s="4"/>
      <c r="LJX91" s="4"/>
      <c r="LJY91" s="4"/>
      <c r="LJZ91" s="4"/>
      <c r="LKA91" s="4"/>
      <c r="LKB91" s="4"/>
      <c r="LKC91" s="4"/>
      <c r="LKD91" s="4"/>
      <c r="LKE91" s="4"/>
      <c r="LKF91" s="4"/>
      <c r="LKG91" s="4"/>
      <c r="LKH91" s="4"/>
      <c r="LKI91" s="4"/>
      <c r="LKJ91" s="4"/>
      <c r="LKK91" s="4"/>
      <c r="LKL91" s="4"/>
      <c r="LKM91" s="4"/>
      <c r="LKN91" s="4"/>
      <c r="LKO91" s="4"/>
      <c r="LKP91" s="4"/>
      <c r="LKQ91" s="4"/>
      <c r="LKR91" s="4"/>
      <c r="LKS91" s="4"/>
      <c r="LKT91" s="4"/>
      <c r="LKU91" s="4"/>
      <c r="LKV91" s="4"/>
      <c r="LKW91" s="4"/>
      <c r="LKX91" s="4"/>
      <c r="LKY91" s="4"/>
      <c r="LKZ91" s="4"/>
      <c r="LLA91" s="4"/>
      <c r="LLB91" s="4"/>
      <c r="LLC91" s="4"/>
      <c r="LLD91" s="4"/>
      <c r="LLE91" s="4"/>
      <c r="LLF91" s="4"/>
      <c r="LLG91" s="4"/>
      <c r="LLH91" s="4"/>
      <c r="LLI91" s="4"/>
      <c r="LLJ91" s="4"/>
      <c r="LLK91" s="4"/>
      <c r="LLL91" s="4"/>
      <c r="LLM91" s="4"/>
      <c r="LLN91" s="4"/>
      <c r="LLO91" s="4"/>
      <c r="LLP91" s="4"/>
      <c r="LLQ91" s="4"/>
      <c r="LLR91" s="4"/>
      <c r="LLS91" s="4"/>
      <c r="LLT91" s="4"/>
      <c r="LLU91" s="4"/>
      <c r="LLV91" s="4"/>
      <c r="LLW91" s="4"/>
      <c r="LLX91" s="4"/>
      <c r="LLY91" s="4"/>
      <c r="LLZ91" s="4"/>
      <c r="LMA91" s="4"/>
      <c r="LMB91" s="4"/>
      <c r="LMC91" s="4"/>
      <c r="LMD91" s="4"/>
      <c r="LME91" s="4"/>
      <c r="LMF91" s="4"/>
      <c r="LMG91" s="4"/>
      <c r="LMH91" s="4"/>
      <c r="LMI91" s="4"/>
      <c r="LMJ91" s="4"/>
      <c r="LMK91" s="4"/>
      <c r="LML91" s="4"/>
      <c r="LMM91" s="4"/>
      <c r="LMN91" s="4"/>
      <c r="LMO91" s="4"/>
      <c r="LMP91" s="4"/>
      <c r="LMQ91" s="4"/>
      <c r="LMR91" s="4"/>
      <c r="LMS91" s="4"/>
      <c r="LMT91" s="4"/>
      <c r="LMU91" s="4"/>
      <c r="LMV91" s="4"/>
      <c r="LMW91" s="4"/>
      <c r="LMX91" s="4"/>
      <c r="LMY91" s="4"/>
      <c r="LMZ91" s="4"/>
      <c r="LNA91" s="4"/>
      <c r="LNB91" s="4"/>
      <c r="LNC91" s="4"/>
      <c r="LND91" s="4"/>
      <c r="LNE91" s="4"/>
      <c r="LNF91" s="4"/>
      <c r="LNG91" s="4"/>
      <c r="LNH91" s="4"/>
      <c r="LNI91" s="4"/>
      <c r="LNJ91" s="4"/>
      <c r="LNK91" s="4"/>
      <c r="LNL91" s="4"/>
      <c r="LNM91" s="4"/>
      <c r="LNN91" s="4"/>
      <c r="LNO91" s="4"/>
      <c r="LNP91" s="4"/>
      <c r="LNQ91" s="4"/>
      <c r="LNR91" s="4"/>
      <c r="LNS91" s="4"/>
      <c r="LNT91" s="4"/>
      <c r="LNU91" s="4"/>
      <c r="LNV91" s="4"/>
      <c r="LNW91" s="4"/>
      <c r="LNX91" s="4"/>
      <c r="LNY91" s="4"/>
      <c r="LNZ91" s="4"/>
      <c r="LOA91" s="4"/>
      <c r="LOB91" s="4"/>
      <c r="LOC91" s="4"/>
      <c r="LOD91" s="4"/>
      <c r="LOE91" s="4"/>
      <c r="LOF91" s="4"/>
      <c r="LOG91" s="4"/>
      <c r="LOH91" s="4"/>
      <c r="LOI91" s="4"/>
      <c r="LOJ91" s="4"/>
      <c r="LOK91" s="4"/>
      <c r="LOL91" s="4"/>
      <c r="LOM91" s="4"/>
      <c r="LON91" s="4"/>
      <c r="LOO91" s="4"/>
      <c r="LOP91" s="4"/>
      <c r="LOQ91" s="4"/>
      <c r="LOR91" s="4"/>
      <c r="LOS91" s="4"/>
      <c r="LOT91" s="4"/>
      <c r="LOU91" s="4"/>
      <c r="LOV91" s="4"/>
      <c r="LOW91" s="4"/>
      <c r="LOX91" s="4"/>
      <c r="LOY91" s="4"/>
      <c r="LOZ91" s="4"/>
      <c r="LPA91" s="4"/>
      <c r="LPB91" s="4"/>
      <c r="LPC91" s="4"/>
      <c r="LPD91" s="4"/>
      <c r="LPE91" s="4"/>
      <c r="LPF91" s="4"/>
      <c r="LPG91" s="4"/>
      <c r="LPH91" s="4"/>
      <c r="LPI91" s="4"/>
      <c r="LPJ91" s="4"/>
      <c r="LPK91" s="4"/>
      <c r="LPL91" s="4"/>
      <c r="LPM91" s="4"/>
      <c r="LPN91" s="4"/>
      <c r="LPO91" s="4"/>
      <c r="LPP91" s="4"/>
      <c r="LPQ91" s="4"/>
      <c r="LPR91" s="4"/>
      <c r="LPS91" s="4"/>
      <c r="LPT91" s="4"/>
      <c r="LPU91" s="4"/>
      <c r="LPV91" s="4"/>
      <c r="LPW91" s="4"/>
      <c r="LPX91" s="4"/>
      <c r="LPY91" s="4"/>
      <c r="LPZ91" s="4"/>
      <c r="LQA91" s="4"/>
      <c r="LQB91" s="4"/>
      <c r="LQC91" s="4"/>
      <c r="LQD91" s="4"/>
      <c r="LQE91" s="4"/>
      <c r="LQF91" s="4"/>
      <c r="LQG91" s="4"/>
      <c r="LQH91" s="4"/>
      <c r="LQI91" s="4"/>
      <c r="LQJ91" s="4"/>
      <c r="LQK91" s="4"/>
      <c r="LQL91" s="4"/>
      <c r="LQM91" s="4"/>
      <c r="LQN91" s="4"/>
      <c r="LQO91" s="4"/>
      <c r="LQP91" s="4"/>
      <c r="LQQ91" s="4"/>
      <c r="LQR91" s="4"/>
      <c r="LQS91" s="4"/>
      <c r="LQT91" s="4"/>
      <c r="LQU91" s="4"/>
      <c r="LQV91" s="4"/>
      <c r="LQW91" s="4"/>
      <c r="LQX91" s="4"/>
      <c r="LQY91" s="4"/>
      <c r="LQZ91" s="4"/>
      <c r="LRA91" s="4"/>
      <c r="LRB91" s="4"/>
      <c r="LRC91" s="4"/>
      <c r="LRD91" s="4"/>
      <c r="LRE91" s="4"/>
      <c r="LRF91" s="4"/>
      <c r="LRG91" s="4"/>
      <c r="LRH91" s="4"/>
      <c r="LRI91" s="4"/>
      <c r="LRJ91" s="4"/>
      <c r="LRK91" s="4"/>
      <c r="LRL91" s="4"/>
      <c r="LRM91" s="4"/>
      <c r="LRN91" s="4"/>
      <c r="LRO91" s="4"/>
      <c r="LRP91" s="4"/>
      <c r="LRQ91" s="4"/>
      <c r="LRR91" s="4"/>
      <c r="LRS91" s="4"/>
      <c r="LRT91" s="4"/>
      <c r="LRU91" s="4"/>
      <c r="LRV91" s="4"/>
      <c r="LRW91" s="4"/>
      <c r="LRX91" s="4"/>
      <c r="LRY91" s="4"/>
      <c r="LRZ91" s="4"/>
      <c r="LSA91" s="4"/>
      <c r="LSB91" s="4"/>
      <c r="LSC91" s="4"/>
      <c r="LSD91" s="4"/>
      <c r="LSE91" s="4"/>
      <c r="LSF91" s="4"/>
      <c r="LSG91" s="4"/>
      <c r="LSH91" s="4"/>
      <c r="LSI91" s="4"/>
      <c r="LSJ91" s="4"/>
      <c r="LSK91" s="4"/>
      <c r="LSL91" s="4"/>
      <c r="LSM91" s="4"/>
      <c r="LSN91" s="4"/>
      <c r="LSO91" s="4"/>
      <c r="LSP91" s="4"/>
      <c r="LSQ91" s="4"/>
      <c r="LSR91" s="4"/>
      <c r="LSS91" s="4"/>
      <c r="LST91" s="4"/>
      <c r="LSU91" s="4"/>
      <c r="LSV91" s="4"/>
      <c r="LSW91" s="4"/>
      <c r="LSX91" s="4"/>
      <c r="LSY91" s="4"/>
      <c r="LSZ91" s="4"/>
      <c r="LTA91" s="4"/>
      <c r="LTB91" s="4"/>
      <c r="LTC91" s="4"/>
      <c r="LTD91" s="4"/>
      <c r="LTE91" s="4"/>
      <c r="LTF91" s="4"/>
      <c r="LTG91" s="4"/>
      <c r="LTH91" s="4"/>
      <c r="LTI91" s="4"/>
      <c r="LTJ91" s="4"/>
      <c r="LTK91" s="4"/>
      <c r="LTL91" s="4"/>
      <c r="LTM91" s="4"/>
      <c r="LTN91" s="4"/>
      <c r="LTO91" s="4"/>
      <c r="LTP91" s="4"/>
      <c r="LTQ91" s="4"/>
      <c r="LTR91" s="4"/>
      <c r="LTS91" s="4"/>
      <c r="LTT91" s="4"/>
      <c r="LTU91" s="4"/>
      <c r="LTV91" s="4"/>
      <c r="LTW91" s="4"/>
      <c r="LTX91" s="4"/>
      <c r="LTY91" s="4"/>
      <c r="LTZ91" s="4"/>
      <c r="LUA91" s="4"/>
      <c r="LUB91" s="4"/>
      <c r="LUC91" s="4"/>
      <c r="LUD91" s="4"/>
      <c r="LUE91" s="4"/>
      <c r="LUF91" s="4"/>
      <c r="LUG91" s="4"/>
      <c r="LUH91" s="4"/>
      <c r="LUI91" s="4"/>
      <c r="LUJ91" s="4"/>
      <c r="LUK91" s="4"/>
      <c r="LUL91" s="4"/>
      <c r="LUM91" s="4"/>
      <c r="LUN91" s="4"/>
      <c r="LUO91" s="4"/>
      <c r="LUP91" s="4"/>
      <c r="LUQ91" s="4"/>
      <c r="LUR91" s="4"/>
      <c r="LUS91" s="4"/>
      <c r="LUT91" s="4"/>
      <c r="LUU91" s="4"/>
      <c r="LUV91" s="4"/>
      <c r="LUW91" s="4"/>
      <c r="LUX91" s="4"/>
      <c r="LUY91" s="4"/>
      <c r="LUZ91" s="4"/>
      <c r="LVA91" s="4"/>
      <c r="LVB91" s="4"/>
      <c r="LVC91" s="4"/>
      <c r="LVD91" s="4"/>
      <c r="LVE91" s="4"/>
      <c r="LVF91" s="4"/>
      <c r="LVG91" s="4"/>
      <c r="LVH91" s="4"/>
      <c r="LVI91" s="4"/>
      <c r="LVJ91" s="4"/>
      <c r="LVK91" s="4"/>
      <c r="LVL91" s="4"/>
      <c r="LVM91" s="4"/>
      <c r="LVN91" s="4"/>
      <c r="LVO91" s="4"/>
      <c r="LVP91" s="4"/>
      <c r="LVQ91" s="4"/>
      <c r="LVR91" s="4"/>
      <c r="LVS91" s="4"/>
      <c r="LVT91" s="4"/>
      <c r="LVU91" s="4"/>
      <c r="LVV91" s="4"/>
      <c r="LVW91" s="4"/>
      <c r="LVX91" s="4"/>
      <c r="LVY91" s="4"/>
      <c r="LVZ91" s="4"/>
      <c r="LWA91" s="4"/>
      <c r="LWB91" s="4"/>
      <c r="LWC91" s="4"/>
      <c r="LWD91" s="4"/>
      <c r="LWE91" s="4"/>
      <c r="LWF91" s="4"/>
      <c r="LWG91" s="4"/>
      <c r="LWH91" s="4"/>
      <c r="LWI91" s="4"/>
      <c r="LWJ91" s="4"/>
      <c r="LWK91" s="4"/>
      <c r="LWL91" s="4"/>
      <c r="LWM91" s="4"/>
      <c r="LWN91" s="4"/>
      <c r="LWO91" s="4"/>
      <c r="LWP91" s="4"/>
      <c r="LWQ91" s="4"/>
      <c r="LWR91" s="4"/>
      <c r="LWS91" s="4"/>
      <c r="LWT91" s="4"/>
      <c r="LWU91" s="4"/>
      <c r="LWV91" s="4"/>
      <c r="LWW91" s="4"/>
      <c r="LWX91" s="4"/>
      <c r="LWY91" s="4"/>
      <c r="LWZ91" s="4"/>
      <c r="LXA91" s="4"/>
      <c r="LXB91" s="4"/>
      <c r="LXC91" s="4"/>
      <c r="LXD91" s="4"/>
      <c r="LXE91" s="4"/>
      <c r="LXF91" s="4"/>
      <c r="LXG91" s="4"/>
      <c r="LXH91" s="4"/>
      <c r="LXI91" s="4"/>
      <c r="LXJ91" s="4"/>
      <c r="LXK91" s="4"/>
      <c r="LXL91" s="4"/>
      <c r="LXM91" s="4"/>
      <c r="LXN91" s="4"/>
      <c r="LXO91" s="4"/>
      <c r="LXP91" s="4"/>
      <c r="LXQ91" s="4"/>
      <c r="LXR91" s="4"/>
      <c r="LXS91" s="4"/>
      <c r="LXT91" s="4"/>
      <c r="LXU91" s="4"/>
      <c r="LXV91" s="4"/>
      <c r="LXW91" s="4"/>
      <c r="LXX91" s="4"/>
      <c r="LXY91" s="4"/>
      <c r="LXZ91" s="4"/>
      <c r="LYA91" s="4"/>
      <c r="LYB91" s="4"/>
      <c r="LYC91" s="4"/>
      <c r="LYD91" s="4"/>
      <c r="LYE91" s="4"/>
      <c r="LYF91" s="4"/>
      <c r="LYG91" s="4"/>
      <c r="LYH91" s="4"/>
      <c r="LYI91" s="4"/>
      <c r="LYJ91" s="4"/>
      <c r="LYK91" s="4"/>
      <c r="LYL91" s="4"/>
      <c r="LYM91" s="4"/>
      <c r="LYN91" s="4"/>
      <c r="LYO91" s="4"/>
      <c r="LYP91" s="4"/>
      <c r="LYQ91" s="4"/>
      <c r="LYR91" s="4"/>
      <c r="LYS91" s="4"/>
      <c r="LYT91" s="4"/>
      <c r="LYU91" s="4"/>
      <c r="LYV91" s="4"/>
      <c r="LYW91" s="4"/>
      <c r="LYX91" s="4"/>
      <c r="LYY91" s="4"/>
      <c r="LYZ91" s="4"/>
      <c r="LZA91" s="4"/>
      <c r="LZB91" s="4"/>
      <c r="LZC91" s="4"/>
      <c r="LZD91" s="4"/>
      <c r="LZE91" s="4"/>
      <c r="LZF91" s="4"/>
      <c r="LZG91" s="4"/>
      <c r="LZH91" s="4"/>
      <c r="LZI91" s="4"/>
      <c r="LZJ91" s="4"/>
      <c r="LZK91" s="4"/>
      <c r="LZL91" s="4"/>
      <c r="LZM91" s="4"/>
      <c r="LZN91" s="4"/>
      <c r="LZO91" s="4"/>
      <c r="LZP91" s="4"/>
      <c r="LZQ91" s="4"/>
      <c r="LZR91" s="4"/>
      <c r="LZS91" s="4"/>
      <c r="LZT91" s="4"/>
      <c r="LZU91" s="4"/>
      <c r="LZV91" s="4"/>
      <c r="LZW91" s="4"/>
      <c r="LZX91" s="4"/>
      <c r="LZY91" s="4"/>
      <c r="LZZ91" s="4"/>
      <c r="MAA91" s="4"/>
      <c r="MAB91" s="4"/>
      <c r="MAC91" s="4"/>
      <c r="MAD91" s="4"/>
      <c r="MAE91" s="4"/>
      <c r="MAF91" s="4"/>
      <c r="MAG91" s="4"/>
      <c r="MAH91" s="4"/>
      <c r="MAI91" s="4"/>
      <c r="MAJ91" s="4"/>
      <c r="MAK91" s="4"/>
      <c r="MAL91" s="4"/>
      <c r="MAM91" s="4"/>
      <c r="MAN91" s="4"/>
      <c r="MAO91" s="4"/>
      <c r="MAP91" s="4"/>
      <c r="MAQ91" s="4"/>
      <c r="MAR91" s="4"/>
      <c r="MAS91" s="4"/>
      <c r="MAT91" s="4"/>
      <c r="MAU91" s="4"/>
      <c r="MAV91" s="4"/>
      <c r="MAW91" s="4"/>
      <c r="MAX91" s="4"/>
      <c r="MAY91" s="4"/>
      <c r="MAZ91" s="4"/>
      <c r="MBA91" s="4"/>
      <c r="MBB91" s="4"/>
      <c r="MBC91" s="4"/>
      <c r="MBD91" s="4"/>
      <c r="MBE91" s="4"/>
      <c r="MBF91" s="4"/>
      <c r="MBG91" s="4"/>
      <c r="MBH91" s="4"/>
      <c r="MBI91" s="4"/>
      <c r="MBJ91" s="4"/>
      <c r="MBK91" s="4"/>
      <c r="MBL91" s="4"/>
      <c r="MBM91" s="4"/>
      <c r="MBN91" s="4"/>
      <c r="MBO91" s="4"/>
      <c r="MBP91" s="4"/>
      <c r="MBQ91" s="4"/>
      <c r="MBR91" s="4"/>
      <c r="MBS91" s="4"/>
      <c r="MBT91" s="4"/>
      <c r="MBU91" s="4"/>
      <c r="MBV91" s="4"/>
      <c r="MBW91" s="4"/>
      <c r="MBX91" s="4"/>
      <c r="MBY91" s="4"/>
      <c r="MBZ91" s="4"/>
      <c r="MCA91" s="4"/>
      <c r="MCB91" s="4"/>
      <c r="MCC91" s="4"/>
      <c r="MCD91" s="4"/>
      <c r="MCE91" s="4"/>
      <c r="MCF91" s="4"/>
      <c r="MCG91" s="4"/>
      <c r="MCH91" s="4"/>
      <c r="MCI91" s="4"/>
      <c r="MCJ91" s="4"/>
      <c r="MCK91" s="4"/>
      <c r="MCL91" s="4"/>
      <c r="MCM91" s="4"/>
      <c r="MCN91" s="4"/>
      <c r="MCO91" s="4"/>
      <c r="MCP91" s="4"/>
      <c r="MCQ91" s="4"/>
      <c r="MCR91" s="4"/>
      <c r="MCS91" s="4"/>
      <c r="MCT91" s="4"/>
      <c r="MCU91" s="4"/>
      <c r="MCV91" s="4"/>
      <c r="MCW91" s="4"/>
      <c r="MCX91" s="4"/>
      <c r="MCY91" s="4"/>
      <c r="MCZ91" s="4"/>
      <c r="MDA91" s="4"/>
      <c r="MDB91" s="4"/>
      <c r="MDC91" s="4"/>
      <c r="MDD91" s="4"/>
      <c r="MDE91" s="4"/>
      <c r="MDF91" s="4"/>
      <c r="MDG91" s="4"/>
      <c r="MDH91" s="4"/>
      <c r="MDI91" s="4"/>
      <c r="MDJ91" s="4"/>
      <c r="MDK91" s="4"/>
      <c r="MDL91" s="4"/>
      <c r="MDM91" s="4"/>
      <c r="MDN91" s="4"/>
      <c r="MDO91" s="4"/>
      <c r="MDP91" s="4"/>
      <c r="MDQ91" s="4"/>
      <c r="MDR91" s="4"/>
      <c r="MDS91" s="4"/>
      <c r="MDT91" s="4"/>
      <c r="MDU91" s="4"/>
      <c r="MDV91" s="4"/>
      <c r="MDW91" s="4"/>
      <c r="MDX91" s="4"/>
      <c r="MDY91" s="4"/>
      <c r="MDZ91" s="4"/>
      <c r="MEA91" s="4"/>
      <c r="MEB91" s="4"/>
      <c r="MEC91" s="4"/>
      <c r="MED91" s="4"/>
      <c r="MEE91" s="4"/>
      <c r="MEF91" s="4"/>
      <c r="MEG91" s="4"/>
      <c r="MEH91" s="4"/>
      <c r="MEI91" s="4"/>
      <c r="MEJ91" s="4"/>
      <c r="MEK91" s="4"/>
      <c r="MEL91" s="4"/>
      <c r="MEM91" s="4"/>
      <c r="MEN91" s="4"/>
      <c r="MEO91" s="4"/>
      <c r="MEP91" s="4"/>
      <c r="MEQ91" s="4"/>
      <c r="MER91" s="4"/>
      <c r="MES91" s="4"/>
      <c r="MET91" s="4"/>
      <c r="MEU91" s="4"/>
      <c r="MEV91" s="4"/>
      <c r="MEW91" s="4"/>
      <c r="MEX91" s="4"/>
      <c r="MEY91" s="4"/>
      <c r="MEZ91" s="4"/>
      <c r="MFA91" s="4"/>
      <c r="MFB91" s="4"/>
      <c r="MFC91" s="4"/>
      <c r="MFD91" s="4"/>
      <c r="MFE91" s="4"/>
      <c r="MFF91" s="4"/>
      <c r="MFG91" s="4"/>
      <c r="MFH91" s="4"/>
      <c r="MFI91" s="4"/>
      <c r="MFJ91" s="4"/>
      <c r="MFK91" s="4"/>
      <c r="MFL91" s="4"/>
      <c r="MFM91" s="4"/>
      <c r="MFN91" s="4"/>
      <c r="MFO91" s="4"/>
      <c r="MFP91" s="4"/>
      <c r="MFQ91" s="4"/>
      <c r="MFR91" s="4"/>
      <c r="MFS91" s="4"/>
      <c r="MFT91" s="4"/>
      <c r="MFU91" s="4"/>
      <c r="MFV91" s="4"/>
      <c r="MFW91" s="4"/>
      <c r="MFX91" s="4"/>
      <c r="MFY91" s="4"/>
      <c r="MFZ91" s="4"/>
      <c r="MGA91" s="4"/>
      <c r="MGB91" s="4"/>
      <c r="MGC91" s="4"/>
      <c r="MGD91" s="4"/>
      <c r="MGE91" s="4"/>
      <c r="MGF91" s="4"/>
      <c r="MGG91" s="4"/>
      <c r="MGH91" s="4"/>
      <c r="MGI91" s="4"/>
      <c r="MGJ91" s="4"/>
      <c r="MGK91" s="4"/>
      <c r="MGL91" s="4"/>
      <c r="MGM91" s="4"/>
      <c r="MGN91" s="4"/>
      <c r="MGO91" s="4"/>
      <c r="MGP91" s="4"/>
      <c r="MGQ91" s="4"/>
      <c r="MGR91" s="4"/>
      <c r="MGS91" s="4"/>
      <c r="MGT91" s="4"/>
      <c r="MGU91" s="4"/>
      <c r="MGV91" s="4"/>
      <c r="MGW91" s="4"/>
      <c r="MGX91" s="4"/>
      <c r="MGY91" s="4"/>
      <c r="MGZ91" s="4"/>
      <c r="MHA91" s="4"/>
      <c r="MHB91" s="4"/>
      <c r="MHC91" s="4"/>
      <c r="MHD91" s="4"/>
      <c r="MHE91" s="4"/>
      <c r="MHF91" s="4"/>
      <c r="MHG91" s="4"/>
      <c r="MHH91" s="4"/>
      <c r="MHI91" s="4"/>
      <c r="MHJ91" s="4"/>
      <c r="MHK91" s="4"/>
      <c r="MHL91" s="4"/>
      <c r="MHM91" s="4"/>
      <c r="MHN91" s="4"/>
      <c r="MHO91" s="4"/>
      <c r="MHP91" s="4"/>
      <c r="MHQ91" s="4"/>
      <c r="MHR91" s="4"/>
      <c r="MHS91" s="4"/>
      <c r="MHT91" s="4"/>
      <c r="MHU91" s="4"/>
      <c r="MHV91" s="4"/>
      <c r="MHW91" s="4"/>
      <c r="MHX91" s="4"/>
      <c r="MHY91" s="4"/>
      <c r="MHZ91" s="4"/>
      <c r="MIA91" s="4"/>
      <c r="MIB91" s="4"/>
      <c r="MIC91" s="4"/>
      <c r="MID91" s="4"/>
      <c r="MIE91" s="4"/>
      <c r="MIF91" s="4"/>
      <c r="MIG91" s="4"/>
      <c r="MIH91" s="4"/>
      <c r="MII91" s="4"/>
      <c r="MIJ91" s="4"/>
      <c r="MIK91" s="4"/>
      <c r="MIL91" s="4"/>
      <c r="MIM91" s="4"/>
      <c r="MIN91" s="4"/>
      <c r="MIO91" s="4"/>
      <c r="MIP91" s="4"/>
      <c r="MIQ91" s="4"/>
      <c r="MIR91" s="4"/>
      <c r="MIS91" s="4"/>
      <c r="MIT91" s="4"/>
      <c r="MIU91" s="4"/>
      <c r="MIV91" s="4"/>
      <c r="MIW91" s="4"/>
      <c r="MIX91" s="4"/>
      <c r="MIY91" s="4"/>
      <c r="MIZ91" s="4"/>
      <c r="MJA91" s="4"/>
      <c r="MJB91" s="4"/>
      <c r="MJC91" s="4"/>
      <c r="MJD91" s="4"/>
      <c r="MJE91" s="4"/>
      <c r="MJF91" s="4"/>
      <c r="MJG91" s="4"/>
      <c r="MJH91" s="4"/>
      <c r="MJI91" s="4"/>
      <c r="MJJ91" s="4"/>
      <c r="MJK91" s="4"/>
      <c r="MJL91" s="4"/>
      <c r="MJM91" s="4"/>
      <c r="MJN91" s="4"/>
      <c r="MJO91" s="4"/>
      <c r="MJP91" s="4"/>
      <c r="MJQ91" s="4"/>
      <c r="MJR91" s="4"/>
      <c r="MJS91" s="4"/>
      <c r="MJT91" s="4"/>
      <c r="MJU91" s="4"/>
      <c r="MJV91" s="4"/>
      <c r="MJW91" s="4"/>
      <c r="MJX91" s="4"/>
      <c r="MJY91" s="4"/>
      <c r="MJZ91" s="4"/>
      <c r="MKA91" s="4"/>
      <c r="MKB91" s="4"/>
      <c r="MKC91" s="4"/>
      <c r="MKD91" s="4"/>
      <c r="MKE91" s="4"/>
      <c r="MKF91" s="4"/>
      <c r="MKG91" s="4"/>
      <c r="MKH91" s="4"/>
      <c r="MKI91" s="4"/>
      <c r="MKJ91" s="4"/>
      <c r="MKK91" s="4"/>
      <c r="MKL91" s="4"/>
      <c r="MKM91" s="4"/>
      <c r="MKN91" s="4"/>
      <c r="MKO91" s="4"/>
      <c r="MKP91" s="4"/>
      <c r="MKQ91" s="4"/>
      <c r="MKR91" s="4"/>
      <c r="MKS91" s="4"/>
      <c r="MKT91" s="4"/>
      <c r="MKU91" s="4"/>
      <c r="MKV91" s="4"/>
      <c r="MKW91" s="4"/>
      <c r="MKX91" s="4"/>
      <c r="MKY91" s="4"/>
      <c r="MKZ91" s="4"/>
      <c r="MLA91" s="4"/>
      <c r="MLB91" s="4"/>
      <c r="MLC91" s="4"/>
      <c r="MLD91" s="4"/>
      <c r="MLE91" s="4"/>
      <c r="MLF91" s="4"/>
      <c r="MLG91" s="4"/>
      <c r="MLH91" s="4"/>
      <c r="MLI91" s="4"/>
      <c r="MLJ91" s="4"/>
      <c r="MLK91" s="4"/>
      <c r="MLL91" s="4"/>
      <c r="MLM91" s="4"/>
      <c r="MLN91" s="4"/>
      <c r="MLO91" s="4"/>
      <c r="MLP91" s="4"/>
      <c r="MLQ91" s="4"/>
      <c r="MLR91" s="4"/>
      <c r="MLS91" s="4"/>
      <c r="MLT91" s="4"/>
      <c r="MLU91" s="4"/>
      <c r="MLV91" s="4"/>
      <c r="MLW91" s="4"/>
      <c r="MLX91" s="4"/>
      <c r="MLY91" s="4"/>
      <c r="MLZ91" s="4"/>
      <c r="MMA91" s="4"/>
      <c r="MMB91" s="4"/>
      <c r="MMC91" s="4"/>
      <c r="MMD91" s="4"/>
      <c r="MME91" s="4"/>
      <c r="MMF91" s="4"/>
      <c r="MMG91" s="4"/>
      <c r="MMH91" s="4"/>
      <c r="MMI91" s="4"/>
      <c r="MMJ91" s="4"/>
      <c r="MMK91" s="4"/>
      <c r="MML91" s="4"/>
      <c r="MMM91" s="4"/>
      <c r="MMN91" s="4"/>
      <c r="MMO91" s="4"/>
      <c r="MMP91" s="4"/>
      <c r="MMQ91" s="4"/>
      <c r="MMR91" s="4"/>
      <c r="MMS91" s="4"/>
      <c r="MMT91" s="4"/>
      <c r="MMU91" s="4"/>
      <c r="MMV91" s="4"/>
      <c r="MMW91" s="4"/>
      <c r="MMX91" s="4"/>
      <c r="MMY91" s="4"/>
      <c r="MMZ91" s="4"/>
      <c r="MNA91" s="4"/>
      <c r="MNB91" s="4"/>
      <c r="MNC91" s="4"/>
      <c r="MND91" s="4"/>
      <c r="MNE91" s="4"/>
      <c r="MNF91" s="4"/>
      <c r="MNG91" s="4"/>
      <c r="MNH91" s="4"/>
      <c r="MNI91" s="4"/>
      <c r="MNJ91" s="4"/>
      <c r="MNK91" s="4"/>
      <c r="MNL91" s="4"/>
      <c r="MNM91" s="4"/>
      <c r="MNN91" s="4"/>
      <c r="MNO91" s="4"/>
      <c r="MNP91" s="4"/>
      <c r="MNQ91" s="4"/>
      <c r="MNR91" s="4"/>
      <c r="MNS91" s="4"/>
      <c r="MNT91" s="4"/>
      <c r="MNU91" s="4"/>
      <c r="MNV91" s="4"/>
      <c r="MNW91" s="4"/>
      <c r="MNX91" s="4"/>
      <c r="MNY91" s="4"/>
      <c r="MNZ91" s="4"/>
      <c r="MOA91" s="4"/>
      <c r="MOB91" s="4"/>
      <c r="MOC91" s="4"/>
      <c r="MOD91" s="4"/>
      <c r="MOE91" s="4"/>
      <c r="MOF91" s="4"/>
      <c r="MOG91" s="4"/>
      <c r="MOH91" s="4"/>
      <c r="MOI91" s="4"/>
      <c r="MOJ91" s="4"/>
      <c r="MOK91" s="4"/>
      <c r="MOL91" s="4"/>
      <c r="MOM91" s="4"/>
      <c r="MON91" s="4"/>
      <c r="MOO91" s="4"/>
      <c r="MOP91" s="4"/>
      <c r="MOQ91" s="4"/>
      <c r="MOR91" s="4"/>
      <c r="MOS91" s="4"/>
      <c r="MOT91" s="4"/>
      <c r="MOU91" s="4"/>
      <c r="MOV91" s="4"/>
      <c r="MOW91" s="4"/>
      <c r="MOX91" s="4"/>
      <c r="MOY91" s="4"/>
      <c r="MOZ91" s="4"/>
      <c r="MPA91" s="4"/>
      <c r="MPB91" s="4"/>
      <c r="MPC91" s="4"/>
      <c r="MPD91" s="4"/>
      <c r="MPE91" s="4"/>
      <c r="MPF91" s="4"/>
      <c r="MPG91" s="4"/>
      <c r="MPH91" s="4"/>
      <c r="MPI91" s="4"/>
      <c r="MPJ91" s="4"/>
      <c r="MPK91" s="4"/>
      <c r="MPL91" s="4"/>
      <c r="MPM91" s="4"/>
      <c r="MPN91" s="4"/>
      <c r="MPO91" s="4"/>
      <c r="MPP91" s="4"/>
      <c r="MPQ91" s="4"/>
      <c r="MPR91" s="4"/>
      <c r="MPS91" s="4"/>
      <c r="MPT91" s="4"/>
      <c r="MPU91" s="4"/>
      <c r="MPV91" s="4"/>
      <c r="MPW91" s="4"/>
      <c r="MPX91" s="4"/>
      <c r="MPY91" s="4"/>
      <c r="MPZ91" s="4"/>
      <c r="MQA91" s="4"/>
      <c r="MQB91" s="4"/>
      <c r="MQC91" s="4"/>
      <c r="MQD91" s="4"/>
      <c r="MQE91" s="4"/>
      <c r="MQF91" s="4"/>
      <c r="MQG91" s="4"/>
      <c r="MQH91" s="4"/>
      <c r="MQI91" s="4"/>
      <c r="MQJ91" s="4"/>
      <c r="MQK91" s="4"/>
      <c r="MQL91" s="4"/>
      <c r="MQM91" s="4"/>
      <c r="MQN91" s="4"/>
      <c r="MQO91" s="4"/>
      <c r="MQP91" s="4"/>
      <c r="MQQ91" s="4"/>
      <c r="MQR91" s="4"/>
      <c r="MQS91" s="4"/>
      <c r="MQT91" s="4"/>
      <c r="MQU91" s="4"/>
      <c r="MQV91" s="4"/>
      <c r="MQW91" s="4"/>
      <c r="MQX91" s="4"/>
      <c r="MQY91" s="4"/>
      <c r="MQZ91" s="4"/>
      <c r="MRA91" s="4"/>
      <c r="MRB91" s="4"/>
      <c r="MRC91" s="4"/>
      <c r="MRD91" s="4"/>
      <c r="MRE91" s="4"/>
      <c r="MRF91" s="4"/>
      <c r="MRG91" s="4"/>
      <c r="MRH91" s="4"/>
      <c r="MRI91" s="4"/>
      <c r="MRJ91" s="4"/>
      <c r="MRK91" s="4"/>
      <c r="MRL91" s="4"/>
      <c r="MRM91" s="4"/>
      <c r="MRN91" s="4"/>
      <c r="MRO91" s="4"/>
      <c r="MRP91" s="4"/>
      <c r="MRQ91" s="4"/>
      <c r="MRR91" s="4"/>
      <c r="MRS91" s="4"/>
      <c r="MRT91" s="4"/>
      <c r="MRU91" s="4"/>
      <c r="MRV91" s="4"/>
      <c r="MRW91" s="4"/>
      <c r="MRX91" s="4"/>
      <c r="MRY91" s="4"/>
      <c r="MRZ91" s="4"/>
      <c r="MSA91" s="4"/>
      <c r="MSB91" s="4"/>
      <c r="MSC91" s="4"/>
      <c r="MSD91" s="4"/>
      <c r="MSE91" s="4"/>
      <c r="MSF91" s="4"/>
      <c r="MSG91" s="4"/>
      <c r="MSH91" s="4"/>
      <c r="MSI91" s="4"/>
      <c r="MSJ91" s="4"/>
      <c r="MSK91" s="4"/>
      <c r="MSL91" s="4"/>
      <c r="MSM91" s="4"/>
      <c r="MSN91" s="4"/>
      <c r="MSO91" s="4"/>
      <c r="MSP91" s="4"/>
      <c r="MSQ91" s="4"/>
      <c r="MSR91" s="4"/>
      <c r="MSS91" s="4"/>
      <c r="MST91" s="4"/>
      <c r="MSU91" s="4"/>
      <c r="MSV91" s="4"/>
      <c r="MSW91" s="4"/>
      <c r="MSX91" s="4"/>
      <c r="MSY91" s="4"/>
      <c r="MSZ91" s="4"/>
      <c r="MTA91" s="4"/>
      <c r="MTB91" s="4"/>
      <c r="MTC91" s="4"/>
      <c r="MTD91" s="4"/>
      <c r="MTE91" s="4"/>
      <c r="MTF91" s="4"/>
      <c r="MTG91" s="4"/>
      <c r="MTH91" s="4"/>
      <c r="MTI91" s="4"/>
      <c r="MTJ91" s="4"/>
      <c r="MTK91" s="4"/>
      <c r="MTL91" s="4"/>
      <c r="MTM91" s="4"/>
      <c r="MTN91" s="4"/>
      <c r="MTO91" s="4"/>
      <c r="MTP91" s="4"/>
      <c r="MTQ91" s="4"/>
      <c r="MTR91" s="4"/>
      <c r="MTS91" s="4"/>
      <c r="MTT91" s="4"/>
      <c r="MTU91" s="4"/>
      <c r="MTV91" s="4"/>
      <c r="MTW91" s="4"/>
      <c r="MTX91" s="4"/>
      <c r="MTY91" s="4"/>
      <c r="MTZ91" s="4"/>
      <c r="MUA91" s="4"/>
      <c r="MUB91" s="4"/>
      <c r="MUC91" s="4"/>
      <c r="MUD91" s="4"/>
      <c r="MUE91" s="4"/>
      <c r="MUF91" s="4"/>
      <c r="MUG91" s="4"/>
      <c r="MUH91" s="4"/>
      <c r="MUI91" s="4"/>
      <c r="MUJ91" s="4"/>
      <c r="MUK91" s="4"/>
      <c r="MUL91" s="4"/>
      <c r="MUM91" s="4"/>
      <c r="MUN91" s="4"/>
      <c r="MUO91" s="4"/>
      <c r="MUP91" s="4"/>
      <c r="MUQ91" s="4"/>
      <c r="MUR91" s="4"/>
      <c r="MUS91" s="4"/>
      <c r="MUT91" s="4"/>
      <c r="MUU91" s="4"/>
      <c r="MUV91" s="4"/>
      <c r="MUW91" s="4"/>
      <c r="MUX91" s="4"/>
      <c r="MUY91" s="4"/>
      <c r="MUZ91" s="4"/>
      <c r="MVA91" s="4"/>
      <c r="MVB91" s="4"/>
      <c r="MVC91" s="4"/>
      <c r="MVD91" s="4"/>
      <c r="MVE91" s="4"/>
      <c r="MVF91" s="4"/>
      <c r="MVG91" s="4"/>
      <c r="MVH91" s="4"/>
      <c r="MVI91" s="4"/>
      <c r="MVJ91" s="4"/>
      <c r="MVK91" s="4"/>
      <c r="MVL91" s="4"/>
      <c r="MVM91" s="4"/>
      <c r="MVN91" s="4"/>
      <c r="MVO91" s="4"/>
      <c r="MVP91" s="4"/>
      <c r="MVQ91" s="4"/>
      <c r="MVR91" s="4"/>
      <c r="MVS91" s="4"/>
      <c r="MVT91" s="4"/>
      <c r="MVU91" s="4"/>
      <c r="MVV91" s="4"/>
      <c r="MVW91" s="4"/>
      <c r="MVX91" s="4"/>
      <c r="MVY91" s="4"/>
      <c r="MVZ91" s="4"/>
      <c r="MWA91" s="4"/>
      <c r="MWB91" s="4"/>
      <c r="MWC91" s="4"/>
      <c r="MWD91" s="4"/>
      <c r="MWE91" s="4"/>
      <c r="MWF91" s="4"/>
      <c r="MWG91" s="4"/>
      <c r="MWH91" s="4"/>
      <c r="MWI91" s="4"/>
      <c r="MWJ91" s="4"/>
      <c r="MWK91" s="4"/>
      <c r="MWL91" s="4"/>
      <c r="MWM91" s="4"/>
      <c r="MWN91" s="4"/>
      <c r="MWO91" s="4"/>
      <c r="MWP91" s="4"/>
      <c r="MWQ91" s="4"/>
      <c r="MWR91" s="4"/>
      <c r="MWS91" s="4"/>
      <c r="MWT91" s="4"/>
      <c r="MWU91" s="4"/>
      <c r="MWV91" s="4"/>
      <c r="MWW91" s="4"/>
      <c r="MWX91" s="4"/>
      <c r="MWY91" s="4"/>
      <c r="MWZ91" s="4"/>
      <c r="MXA91" s="4"/>
      <c r="MXB91" s="4"/>
      <c r="MXC91" s="4"/>
      <c r="MXD91" s="4"/>
      <c r="MXE91" s="4"/>
      <c r="MXF91" s="4"/>
      <c r="MXG91" s="4"/>
      <c r="MXH91" s="4"/>
      <c r="MXI91" s="4"/>
      <c r="MXJ91" s="4"/>
      <c r="MXK91" s="4"/>
      <c r="MXL91" s="4"/>
      <c r="MXM91" s="4"/>
      <c r="MXN91" s="4"/>
      <c r="MXO91" s="4"/>
      <c r="MXP91" s="4"/>
      <c r="MXQ91" s="4"/>
      <c r="MXR91" s="4"/>
      <c r="MXS91" s="4"/>
      <c r="MXT91" s="4"/>
      <c r="MXU91" s="4"/>
      <c r="MXV91" s="4"/>
      <c r="MXW91" s="4"/>
      <c r="MXX91" s="4"/>
      <c r="MXY91" s="4"/>
      <c r="MXZ91" s="4"/>
      <c r="MYA91" s="4"/>
      <c r="MYB91" s="4"/>
      <c r="MYC91" s="4"/>
      <c r="MYD91" s="4"/>
      <c r="MYE91" s="4"/>
      <c r="MYF91" s="4"/>
      <c r="MYG91" s="4"/>
      <c r="MYH91" s="4"/>
      <c r="MYI91" s="4"/>
      <c r="MYJ91" s="4"/>
      <c r="MYK91" s="4"/>
      <c r="MYL91" s="4"/>
      <c r="MYM91" s="4"/>
      <c r="MYN91" s="4"/>
      <c r="MYO91" s="4"/>
      <c r="MYP91" s="4"/>
      <c r="MYQ91" s="4"/>
      <c r="MYR91" s="4"/>
      <c r="MYS91" s="4"/>
      <c r="MYT91" s="4"/>
      <c r="MYU91" s="4"/>
      <c r="MYV91" s="4"/>
      <c r="MYW91" s="4"/>
      <c r="MYX91" s="4"/>
      <c r="MYY91" s="4"/>
      <c r="MYZ91" s="4"/>
      <c r="MZA91" s="4"/>
      <c r="MZB91" s="4"/>
      <c r="MZC91" s="4"/>
      <c r="MZD91" s="4"/>
      <c r="MZE91" s="4"/>
      <c r="MZF91" s="4"/>
      <c r="MZG91" s="4"/>
      <c r="MZH91" s="4"/>
      <c r="MZI91" s="4"/>
      <c r="MZJ91" s="4"/>
      <c r="MZK91" s="4"/>
      <c r="MZL91" s="4"/>
      <c r="MZM91" s="4"/>
      <c r="MZN91" s="4"/>
      <c r="MZO91" s="4"/>
      <c r="MZP91" s="4"/>
      <c r="MZQ91" s="4"/>
      <c r="MZR91" s="4"/>
      <c r="MZS91" s="4"/>
      <c r="MZT91" s="4"/>
      <c r="MZU91" s="4"/>
      <c r="MZV91" s="4"/>
      <c r="MZW91" s="4"/>
      <c r="MZX91" s="4"/>
      <c r="MZY91" s="4"/>
      <c r="MZZ91" s="4"/>
      <c r="NAA91" s="4"/>
      <c r="NAB91" s="4"/>
      <c r="NAC91" s="4"/>
      <c r="NAD91" s="4"/>
      <c r="NAE91" s="4"/>
      <c r="NAF91" s="4"/>
      <c r="NAG91" s="4"/>
      <c r="NAH91" s="4"/>
      <c r="NAI91" s="4"/>
      <c r="NAJ91" s="4"/>
      <c r="NAK91" s="4"/>
      <c r="NAL91" s="4"/>
      <c r="NAM91" s="4"/>
      <c r="NAN91" s="4"/>
      <c r="NAO91" s="4"/>
      <c r="NAP91" s="4"/>
      <c r="NAQ91" s="4"/>
      <c r="NAR91" s="4"/>
      <c r="NAS91" s="4"/>
      <c r="NAT91" s="4"/>
      <c r="NAU91" s="4"/>
      <c r="NAV91" s="4"/>
      <c r="NAW91" s="4"/>
      <c r="NAX91" s="4"/>
      <c r="NAY91" s="4"/>
      <c r="NAZ91" s="4"/>
      <c r="NBA91" s="4"/>
      <c r="NBB91" s="4"/>
      <c r="NBC91" s="4"/>
      <c r="NBD91" s="4"/>
      <c r="NBE91" s="4"/>
      <c r="NBF91" s="4"/>
      <c r="NBG91" s="4"/>
      <c r="NBH91" s="4"/>
      <c r="NBI91" s="4"/>
      <c r="NBJ91" s="4"/>
      <c r="NBK91" s="4"/>
      <c r="NBL91" s="4"/>
      <c r="NBM91" s="4"/>
      <c r="NBN91" s="4"/>
      <c r="NBO91" s="4"/>
      <c r="NBP91" s="4"/>
      <c r="NBQ91" s="4"/>
      <c r="NBR91" s="4"/>
      <c r="NBS91" s="4"/>
      <c r="NBT91" s="4"/>
      <c r="NBU91" s="4"/>
      <c r="NBV91" s="4"/>
      <c r="NBW91" s="4"/>
      <c r="NBX91" s="4"/>
      <c r="NBY91" s="4"/>
      <c r="NBZ91" s="4"/>
      <c r="NCA91" s="4"/>
      <c r="NCB91" s="4"/>
      <c r="NCC91" s="4"/>
      <c r="NCD91" s="4"/>
      <c r="NCE91" s="4"/>
      <c r="NCF91" s="4"/>
      <c r="NCG91" s="4"/>
      <c r="NCH91" s="4"/>
      <c r="NCI91" s="4"/>
      <c r="NCJ91" s="4"/>
      <c r="NCK91" s="4"/>
      <c r="NCL91" s="4"/>
      <c r="NCM91" s="4"/>
      <c r="NCN91" s="4"/>
      <c r="NCO91" s="4"/>
      <c r="NCP91" s="4"/>
      <c r="NCQ91" s="4"/>
      <c r="NCR91" s="4"/>
      <c r="NCS91" s="4"/>
      <c r="NCT91" s="4"/>
      <c r="NCU91" s="4"/>
      <c r="NCV91" s="4"/>
      <c r="NCW91" s="4"/>
      <c r="NCX91" s="4"/>
      <c r="NCY91" s="4"/>
      <c r="NCZ91" s="4"/>
      <c r="NDA91" s="4"/>
      <c r="NDB91" s="4"/>
      <c r="NDC91" s="4"/>
      <c r="NDD91" s="4"/>
      <c r="NDE91" s="4"/>
      <c r="NDF91" s="4"/>
      <c r="NDG91" s="4"/>
      <c r="NDH91" s="4"/>
      <c r="NDI91" s="4"/>
      <c r="NDJ91" s="4"/>
      <c r="NDK91" s="4"/>
      <c r="NDL91" s="4"/>
      <c r="NDM91" s="4"/>
      <c r="NDN91" s="4"/>
      <c r="NDO91" s="4"/>
      <c r="NDP91" s="4"/>
      <c r="NDQ91" s="4"/>
      <c r="NDR91" s="4"/>
      <c r="NDS91" s="4"/>
      <c r="NDT91" s="4"/>
      <c r="NDU91" s="4"/>
      <c r="NDV91" s="4"/>
      <c r="NDW91" s="4"/>
      <c r="NDX91" s="4"/>
      <c r="NDY91" s="4"/>
      <c r="NDZ91" s="4"/>
      <c r="NEA91" s="4"/>
      <c r="NEB91" s="4"/>
      <c r="NEC91" s="4"/>
      <c r="NED91" s="4"/>
      <c r="NEE91" s="4"/>
      <c r="NEF91" s="4"/>
      <c r="NEG91" s="4"/>
      <c r="NEH91" s="4"/>
      <c r="NEI91" s="4"/>
      <c r="NEJ91" s="4"/>
      <c r="NEK91" s="4"/>
      <c r="NEL91" s="4"/>
      <c r="NEM91" s="4"/>
      <c r="NEN91" s="4"/>
      <c r="NEO91" s="4"/>
      <c r="NEP91" s="4"/>
      <c r="NEQ91" s="4"/>
      <c r="NER91" s="4"/>
      <c r="NES91" s="4"/>
      <c r="NET91" s="4"/>
      <c r="NEU91" s="4"/>
      <c r="NEV91" s="4"/>
      <c r="NEW91" s="4"/>
      <c r="NEX91" s="4"/>
      <c r="NEY91" s="4"/>
      <c r="NEZ91" s="4"/>
      <c r="NFA91" s="4"/>
      <c r="NFB91" s="4"/>
      <c r="NFC91" s="4"/>
      <c r="NFD91" s="4"/>
      <c r="NFE91" s="4"/>
      <c r="NFF91" s="4"/>
      <c r="NFG91" s="4"/>
      <c r="NFH91" s="4"/>
      <c r="NFI91" s="4"/>
      <c r="NFJ91" s="4"/>
      <c r="NFK91" s="4"/>
      <c r="NFL91" s="4"/>
      <c r="NFM91" s="4"/>
      <c r="NFN91" s="4"/>
      <c r="NFO91" s="4"/>
      <c r="NFP91" s="4"/>
      <c r="NFQ91" s="4"/>
      <c r="NFR91" s="4"/>
      <c r="NFS91" s="4"/>
      <c r="NFT91" s="4"/>
      <c r="NFU91" s="4"/>
      <c r="NFV91" s="4"/>
      <c r="NFW91" s="4"/>
      <c r="NFX91" s="4"/>
      <c r="NFY91" s="4"/>
      <c r="NFZ91" s="4"/>
      <c r="NGA91" s="4"/>
      <c r="NGB91" s="4"/>
      <c r="NGC91" s="4"/>
      <c r="NGD91" s="4"/>
      <c r="NGE91" s="4"/>
      <c r="NGF91" s="4"/>
      <c r="NGG91" s="4"/>
      <c r="NGH91" s="4"/>
      <c r="NGI91" s="4"/>
      <c r="NGJ91" s="4"/>
      <c r="NGK91" s="4"/>
      <c r="NGL91" s="4"/>
      <c r="NGM91" s="4"/>
      <c r="NGN91" s="4"/>
      <c r="NGO91" s="4"/>
      <c r="NGP91" s="4"/>
      <c r="NGQ91" s="4"/>
      <c r="NGR91" s="4"/>
      <c r="NGS91" s="4"/>
      <c r="NGT91" s="4"/>
      <c r="NGU91" s="4"/>
      <c r="NGV91" s="4"/>
      <c r="NGW91" s="4"/>
      <c r="NGX91" s="4"/>
      <c r="NGY91" s="4"/>
      <c r="NGZ91" s="4"/>
      <c r="NHA91" s="4"/>
      <c r="NHB91" s="4"/>
      <c r="NHC91" s="4"/>
      <c r="NHD91" s="4"/>
      <c r="NHE91" s="4"/>
      <c r="NHF91" s="4"/>
      <c r="NHG91" s="4"/>
      <c r="NHH91" s="4"/>
      <c r="NHI91" s="4"/>
      <c r="NHJ91" s="4"/>
      <c r="NHK91" s="4"/>
      <c r="NHL91" s="4"/>
      <c r="NHM91" s="4"/>
      <c r="NHN91" s="4"/>
      <c r="NHO91" s="4"/>
      <c r="NHP91" s="4"/>
      <c r="NHQ91" s="4"/>
      <c r="NHR91" s="4"/>
      <c r="NHS91" s="4"/>
      <c r="NHT91" s="4"/>
      <c r="NHU91" s="4"/>
      <c r="NHV91" s="4"/>
      <c r="NHW91" s="4"/>
      <c r="NHX91" s="4"/>
      <c r="NHY91" s="4"/>
      <c r="NHZ91" s="4"/>
      <c r="NIA91" s="4"/>
      <c r="NIB91" s="4"/>
      <c r="NIC91" s="4"/>
      <c r="NID91" s="4"/>
      <c r="NIE91" s="4"/>
      <c r="NIF91" s="4"/>
      <c r="NIG91" s="4"/>
      <c r="NIH91" s="4"/>
      <c r="NII91" s="4"/>
      <c r="NIJ91" s="4"/>
      <c r="NIK91" s="4"/>
      <c r="NIL91" s="4"/>
      <c r="NIM91" s="4"/>
      <c r="NIN91" s="4"/>
      <c r="NIO91" s="4"/>
      <c r="NIP91" s="4"/>
      <c r="NIQ91" s="4"/>
      <c r="NIR91" s="4"/>
      <c r="NIS91" s="4"/>
      <c r="NIT91" s="4"/>
      <c r="NIU91" s="4"/>
      <c r="NIV91" s="4"/>
      <c r="NIW91" s="4"/>
      <c r="NIX91" s="4"/>
      <c r="NIY91" s="4"/>
      <c r="NIZ91" s="4"/>
      <c r="NJA91" s="4"/>
      <c r="NJB91" s="4"/>
      <c r="NJC91" s="4"/>
      <c r="NJD91" s="4"/>
      <c r="NJE91" s="4"/>
      <c r="NJF91" s="4"/>
      <c r="NJG91" s="4"/>
      <c r="NJH91" s="4"/>
      <c r="NJI91" s="4"/>
      <c r="NJJ91" s="4"/>
      <c r="NJK91" s="4"/>
      <c r="NJL91" s="4"/>
      <c r="NJM91" s="4"/>
      <c r="NJN91" s="4"/>
      <c r="NJO91" s="4"/>
      <c r="NJP91" s="4"/>
      <c r="NJQ91" s="4"/>
      <c r="NJR91" s="4"/>
      <c r="NJS91" s="4"/>
      <c r="NJT91" s="4"/>
      <c r="NJU91" s="4"/>
      <c r="NJV91" s="4"/>
      <c r="NJW91" s="4"/>
      <c r="NJX91" s="4"/>
      <c r="NJY91" s="4"/>
      <c r="NJZ91" s="4"/>
      <c r="NKA91" s="4"/>
      <c r="NKB91" s="4"/>
      <c r="NKC91" s="4"/>
      <c r="NKD91" s="4"/>
      <c r="NKE91" s="4"/>
      <c r="NKF91" s="4"/>
      <c r="NKG91" s="4"/>
      <c r="NKH91" s="4"/>
      <c r="NKI91" s="4"/>
      <c r="NKJ91" s="4"/>
      <c r="NKK91" s="4"/>
      <c r="NKL91" s="4"/>
      <c r="NKM91" s="4"/>
      <c r="NKN91" s="4"/>
      <c r="NKO91" s="4"/>
      <c r="NKP91" s="4"/>
      <c r="NKQ91" s="4"/>
      <c r="NKR91" s="4"/>
      <c r="NKS91" s="4"/>
      <c r="NKT91" s="4"/>
      <c r="NKU91" s="4"/>
      <c r="NKV91" s="4"/>
      <c r="NKW91" s="4"/>
      <c r="NKX91" s="4"/>
      <c r="NKY91" s="4"/>
      <c r="NKZ91" s="4"/>
      <c r="NLA91" s="4"/>
      <c r="NLB91" s="4"/>
      <c r="NLC91" s="4"/>
      <c r="NLD91" s="4"/>
      <c r="NLE91" s="4"/>
      <c r="NLF91" s="4"/>
      <c r="NLG91" s="4"/>
      <c r="NLH91" s="4"/>
      <c r="NLI91" s="4"/>
      <c r="NLJ91" s="4"/>
      <c r="NLK91" s="4"/>
      <c r="NLL91" s="4"/>
      <c r="NLM91" s="4"/>
      <c r="NLN91" s="4"/>
      <c r="NLO91" s="4"/>
      <c r="NLP91" s="4"/>
      <c r="NLQ91" s="4"/>
      <c r="NLR91" s="4"/>
      <c r="NLS91" s="4"/>
      <c r="NLT91" s="4"/>
      <c r="NLU91" s="4"/>
      <c r="NLV91" s="4"/>
      <c r="NLW91" s="4"/>
      <c r="NLX91" s="4"/>
      <c r="NLY91" s="4"/>
      <c r="NLZ91" s="4"/>
      <c r="NMA91" s="4"/>
      <c r="NMB91" s="4"/>
      <c r="NMC91" s="4"/>
      <c r="NMD91" s="4"/>
      <c r="NME91" s="4"/>
      <c r="NMF91" s="4"/>
      <c r="NMG91" s="4"/>
      <c r="NMH91" s="4"/>
      <c r="NMI91" s="4"/>
      <c r="NMJ91" s="4"/>
      <c r="NMK91" s="4"/>
      <c r="NML91" s="4"/>
      <c r="NMM91" s="4"/>
      <c r="NMN91" s="4"/>
      <c r="NMO91" s="4"/>
      <c r="NMP91" s="4"/>
      <c r="NMQ91" s="4"/>
      <c r="NMR91" s="4"/>
      <c r="NMS91" s="4"/>
      <c r="NMT91" s="4"/>
      <c r="NMU91" s="4"/>
      <c r="NMV91" s="4"/>
      <c r="NMW91" s="4"/>
      <c r="NMX91" s="4"/>
      <c r="NMY91" s="4"/>
      <c r="NMZ91" s="4"/>
      <c r="NNA91" s="4"/>
      <c r="NNB91" s="4"/>
      <c r="NNC91" s="4"/>
      <c r="NND91" s="4"/>
      <c r="NNE91" s="4"/>
      <c r="NNF91" s="4"/>
      <c r="NNG91" s="4"/>
      <c r="NNH91" s="4"/>
      <c r="NNI91" s="4"/>
      <c r="NNJ91" s="4"/>
      <c r="NNK91" s="4"/>
      <c r="NNL91" s="4"/>
      <c r="NNM91" s="4"/>
      <c r="NNN91" s="4"/>
      <c r="NNO91" s="4"/>
      <c r="NNP91" s="4"/>
      <c r="NNQ91" s="4"/>
      <c r="NNR91" s="4"/>
      <c r="NNS91" s="4"/>
      <c r="NNT91" s="4"/>
      <c r="NNU91" s="4"/>
      <c r="NNV91" s="4"/>
      <c r="NNW91" s="4"/>
      <c r="NNX91" s="4"/>
      <c r="NNY91" s="4"/>
      <c r="NNZ91" s="4"/>
      <c r="NOA91" s="4"/>
      <c r="NOB91" s="4"/>
      <c r="NOC91" s="4"/>
      <c r="NOD91" s="4"/>
      <c r="NOE91" s="4"/>
      <c r="NOF91" s="4"/>
      <c r="NOG91" s="4"/>
      <c r="NOH91" s="4"/>
      <c r="NOI91" s="4"/>
      <c r="NOJ91" s="4"/>
      <c r="NOK91" s="4"/>
      <c r="NOL91" s="4"/>
      <c r="NOM91" s="4"/>
      <c r="NON91" s="4"/>
      <c r="NOO91" s="4"/>
      <c r="NOP91" s="4"/>
      <c r="NOQ91" s="4"/>
      <c r="NOR91" s="4"/>
      <c r="NOS91" s="4"/>
      <c r="NOT91" s="4"/>
      <c r="NOU91" s="4"/>
      <c r="NOV91" s="4"/>
      <c r="NOW91" s="4"/>
      <c r="NOX91" s="4"/>
      <c r="NOY91" s="4"/>
      <c r="NOZ91" s="4"/>
      <c r="NPA91" s="4"/>
      <c r="NPB91" s="4"/>
      <c r="NPC91" s="4"/>
      <c r="NPD91" s="4"/>
      <c r="NPE91" s="4"/>
      <c r="NPF91" s="4"/>
      <c r="NPG91" s="4"/>
      <c r="NPH91" s="4"/>
      <c r="NPI91" s="4"/>
      <c r="NPJ91" s="4"/>
      <c r="NPK91" s="4"/>
      <c r="NPL91" s="4"/>
      <c r="NPM91" s="4"/>
      <c r="NPN91" s="4"/>
      <c r="NPO91" s="4"/>
      <c r="NPP91" s="4"/>
      <c r="NPQ91" s="4"/>
      <c r="NPR91" s="4"/>
      <c r="NPS91" s="4"/>
      <c r="NPT91" s="4"/>
      <c r="NPU91" s="4"/>
      <c r="NPV91" s="4"/>
      <c r="NPW91" s="4"/>
      <c r="NPX91" s="4"/>
      <c r="NPY91" s="4"/>
      <c r="NPZ91" s="4"/>
      <c r="NQA91" s="4"/>
      <c r="NQB91" s="4"/>
      <c r="NQC91" s="4"/>
      <c r="NQD91" s="4"/>
      <c r="NQE91" s="4"/>
      <c r="NQF91" s="4"/>
      <c r="NQG91" s="4"/>
      <c r="NQH91" s="4"/>
      <c r="NQI91" s="4"/>
      <c r="NQJ91" s="4"/>
      <c r="NQK91" s="4"/>
      <c r="NQL91" s="4"/>
      <c r="NQM91" s="4"/>
      <c r="NQN91" s="4"/>
      <c r="NQO91" s="4"/>
      <c r="NQP91" s="4"/>
      <c r="NQQ91" s="4"/>
      <c r="NQR91" s="4"/>
      <c r="NQS91" s="4"/>
      <c r="NQT91" s="4"/>
      <c r="NQU91" s="4"/>
      <c r="NQV91" s="4"/>
      <c r="NQW91" s="4"/>
      <c r="NQX91" s="4"/>
      <c r="NQY91" s="4"/>
      <c r="NQZ91" s="4"/>
      <c r="NRA91" s="4"/>
      <c r="NRB91" s="4"/>
      <c r="NRC91" s="4"/>
      <c r="NRD91" s="4"/>
      <c r="NRE91" s="4"/>
      <c r="NRF91" s="4"/>
      <c r="NRG91" s="4"/>
      <c r="NRH91" s="4"/>
      <c r="NRI91" s="4"/>
      <c r="NRJ91" s="4"/>
      <c r="NRK91" s="4"/>
      <c r="NRL91" s="4"/>
      <c r="NRM91" s="4"/>
      <c r="NRN91" s="4"/>
      <c r="NRO91" s="4"/>
      <c r="NRP91" s="4"/>
      <c r="NRQ91" s="4"/>
      <c r="NRR91" s="4"/>
      <c r="NRS91" s="4"/>
      <c r="NRT91" s="4"/>
      <c r="NRU91" s="4"/>
      <c r="NRV91" s="4"/>
      <c r="NRW91" s="4"/>
      <c r="NRX91" s="4"/>
      <c r="NRY91" s="4"/>
      <c r="NRZ91" s="4"/>
      <c r="NSA91" s="4"/>
      <c r="NSB91" s="4"/>
      <c r="NSC91" s="4"/>
      <c r="NSD91" s="4"/>
      <c r="NSE91" s="4"/>
      <c r="NSF91" s="4"/>
      <c r="NSG91" s="4"/>
      <c r="NSH91" s="4"/>
      <c r="NSI91" s="4"/>
      <c r="NSJ91" s="4"/>
      <c r="NSK91" s="4"/>
      <c r="NSL91" s="4"/>
      <c r="NSM91" s="4"/>
      <c r="NSN91" s="4"/>
      <c r="NSO91" s="4"/>
      <c r="NSP91" s="4"/>
      <c r="NSQ91" s="4"/>
      <c r="NSR91" s="4"/>
      <c r="NSS91" s="4"/>
      <c r="NST91" s="4"/>
      <c r="NSU91" s="4"/>
      <c r="NSV91" s="4"/>
      <c r="NSW91" s="4"/>
      <c r="NSX91" s="4"/>
      <c r="NSY91" s="4"/>
      <c r="NSZ91" s="4"/>
      <c r="NTA91" s="4"/>
      <c r="NTB91" s="4"/>
      <c r="NTC91" s="4"/>
      <c r="NTD91" s="4"/>
      <c r="NTE91" s="4"/>
      <c r="NTF91" s="4"/>
      <c r="NTG91" s="4"/>
      <c r="NTH91" s="4"/>
      <c r="NTI91" s="4"/>
      <c r="NTJ91" s="4"/>
      <c r="NTK91" s="4"/>
      <c r="NTL91" s="4"/>
      <c r="NTM91" s="4"/>
      <c r="NTN91" s="4"/>
      <c r="NTO91" s="4"/>
      <c r="NTP91" s="4"/>
      <c r="NTQ91" s="4"/>
      <c r="NTR91" s="4"/>
      <c r="NTS91" s="4"/>
      <c r="NTT91" s="4"/>
      <c r="NTU91" s="4"/>
      <c r="NTV91" s="4"/>
      <c r="NTW91" s="4"/>
      <c r="NTX91" s="4"/>
      <c r="NTY91" s="4"/>
      <c r="NTZ91" s="4"/>
      <c r="NUA91" s="4"/>
      <c r="NUB91" s="4"/>
      <c r="NUC91" s="4"/>
      <c r="NUD91" s="4"/>
      <c r="NUE91" s="4"/>
      <c r="NUF91" s="4"/>
      <c r="NUG91" s="4"/>
      <c r="NUH91" s="4"/>
      <c r="NUI91" s="4"/>
      <c r="NUJ91" s="4"/>
      <c r="NUK91" s="4"/>
      <c r="NUL91" s="4"/>
      <c r="NUM91" s="4"/>
      <c r="NUN91" s="4"/>
      <c r="NUO91" s="4"/>
      <c r="NUP91" s="4"/>
      <c r="NUQ91" s="4"/>
      <c r="NUR91" s="4"/>
      <c r="NUS91" s="4"/>
      <c r="NUT91" s="4"/>
      <c r="NUU91" s="4"/>
      <c r="NUV91" s="4"/>
      <c r="NUW91" s="4"/>
      <c r="NUX91" s="4"/>
      <c r="NUY91" s="4"/>
      <c r="NUZ91" s="4"/>
      <c r="NVA91" s="4"/>
      <c r="NVB91" s="4"/>
      <c r="NVC91" s="4"/>
      <c r="NVD91" s="4"/>
      <c r="NVE91" s="4"/>
      <c r="NVF91" s="4"/>
      <c r="NVG91" s="4"/>
      <c r="NVH91" s="4"/>
      <c r="NVI91" s="4"/>
      <c r="NVJ91" s="4"/>
      <c r="NVK91" s="4"/>
      <c r="NVL91" s="4"/>
      <c r="NVM91" s="4"/>
      <c r="NVN91" s="4"/>
      <c r="NVO91" s="4"/>
      <c r="NVP91" s="4"/>
      <c r="NVQ91" s="4"/>
      <c r="NVR91" s="4"/>
      <c r="NVS91" s="4"/>
      <c r="NVT91" s="4"/>
      <c r="NVU91" s="4"/>
      <c r="NVV91" s="4"/>
      <c r="NVW91" s="4"/>
      <c r="NVX91" s="4"/>
      <c r="NVY91" s="4"/>
      <c r="NVZ91" s="4"/>
      <c r="NWA91" s="4"/>
      <c r="NWB91" s="4"/>
      <c r="NWC91" s="4"/>
      <c r="NWD91" s="4"/>
      <c r="NWE91" s="4"/>
      <c r="NWF91" s="4"/>
      <c r="NWG91" s="4"/>
      <c r="NWH91" s="4"/>
      <c r="NWI91" s="4"/>
      <c r="NWJ91" s="4"/>
      <c r="NWK91" s="4"/>
      <c r="NWL91" s="4"/>
      <c r="NWM91" s="4"/>
      <c r="NWN91" s="4"/>
      <c r="NWO91" s="4"/>
      <c r="NWP91" s="4"/>
      <c r="NWQ91" s="4"/>
      <c r="NWR91" s="4"/>
      <c r="NWS91" s="4"/>
      <c r="NWT91" s="4"/>
      <c r="NWU91" s="4"/>
      <c r="NWV91" s="4"/>
      <c r="NWW91" s="4"/>
      <c r="NWX91" s="4"/>
      <c r="NWY91" s="4"/>
      <c r="NWZ91" s="4"/>
      <c r="NXA91" s="4"/>
      <c r="NXB91" s="4"/>
      <c r="NXC91" s="4"/>
      <c r="NXD91" s="4"/>
      <c r="NXE91" s="4"/>
      <c r="NXF91" s="4"/>
      <c r="NXG91" s="4"/>
      <c r="NXH91" s="4"/>
      <c r="NXI91" s="4"/>
      <c r="NXJ91" s="4"/>
      <c r="NXK91" s="4"/>
      <c r="NXL91" s="4"/>
      <c r="NXM91" s="4"/>
      <c r="NXN91" s="4"/>
      <c r="NXO91" s="4"/>
      <c r="NXP91" s="4"/>
      <c r="NXQ91" s="4"/>
      <c r="NXR91" s="4"/>
      <c r="NXS91" s="4"/>
      <c r="NXT91" s="4"/>
      <c r="NXU91" s="4"/>
      <c r="NXV91" s="4"/>
      <c r="NXW91" s="4"/>
      <c r="NXX91" s="4"/>
      <c r="NXY91" s="4"/>
      <c r="NXZ91" s="4"/>
      <c r="NYA91" s="4"/>
      <c r="NYB91" s="4"/>
      <c r="NYC91" s="4"/>
      <c r="NYD91" s="4"/>
      <c r="NYE91" s="4"/>
      <c r="NYF91" s="4"/>
      <c r="NYG91" s="4"/>
      <c r="NYH91" s="4"/>
      <c r="NYI91" s="4"/>
      <c r="NYJ91" s="4"/>
      <c r="NYK91" s="4"/>
      <c r="NYL91" s="4"/>
      <c r="NYM91" s="4"/>
      <c r="NYN91" s="4"/>
      <c r="NYO91" s="4"/>
      <c r="NYP91" s="4"/>
      <c r="NYQ91" s="4"/>
      <c r="NYR91" s="4"/>
      <c r="NYS91" s="4"/>
      <c r="NYT91" s="4"/>
      <c r="NYU91" s="4"/>
      <c r="NYV91" s="4"/>
      <c r="NYW91" s="4"/>
      <c r="NYX91" s="4"/>
      <c r="NYY91" s="4"/>
      <c r="NYZ91" s="4"/>
      <c r="NZA91" s="4"/>
      <c r="NZB91" s="4"/>
      <c r="NZC91" s="4"/>
      <c r="NZD91" s="4"/>
      <c r="NZE91" s="4"/>
      <c r="NZF91" s="4"/>
      <c r="NZG91" s="4"/>
      <c r="NZH91" s="4"/>
      <c r="NZI91" s="4"/>
      <c r="NZJ91" s="4"/>
      <c r="NZK91" s="4"/>
      <c r="NZL91" s="4"/>
      <c r="NZM91" s="4"/>
      <c r="NZN91" s="4"/>
      <c r="NZO91" s="4"/>
      <c r="NZP91" s="4"/>
      <c r="NZQ91" s="4"/>
      <c r="NZR91" s="4"/>
      <c r="NZS91" s="4"/>
      <c r="NZT91" s="4"/>
      <c r="NZU91" s="4"/>
      <c r="NZV91" s="4"/>
      <c r="NZW91" s="4"/>
      <c r="NZX91" s="4"/>
      <c r="NZY91" s="4"/>
      <c r="NZZ91" s="4"/>
      <c r="OAA91" s="4"/>
      <c r="OAB91" s="4"/>
      <c r="OAC91" s="4"/>
      <c r="OAD91" s="4"/>
      <c r="OAE91" s="4"/>
      <c r="OAF91" s="4"/>
      <c r="OAG91" s="4"/>
      <c r="OAH91" s="4"/>
      <c r="OAI91" s="4"/>
      <c r="OAJ91" s="4"/>
      <c r="OAK91" s="4"/>
      <c r="OAL91" s="4"/>
      <c r="OAM91" s="4"/>
      <c r="OAN91" s="4"/>
      <c r="OAO91" s="4"/>
      <c r="OAP91" s="4"/>
      <c r="OAQ91" s="4"/>
      <c r="OAR91" s="4"/>
      <c r="OAS91" s="4"/>
      <c r="OAT91" s="4"/>
      <c r="OAU91" s="4"/>
      <c r="OAV91" s="4"/>
      <c r="OAW91" s="4"/>
      <c r="OAX91" s="4"/>
      <c r="OAY91" s="4"/>
      <c r="OAZ91" s="4"/>
      <c r="OBA91" s="4"/>
      <c r="OBB91" s="4"/>
      <c r="OBC91" s="4"/>
      <c r="OBD91" s="4"/>
      <c r="OBE91" s="4"/>
      <c r="OBF91" s="4"/>
      <c r="OBG91" s="4"/>
      <c r="OBH91" s="4"/>
      <c r="OBI91" s="4"/>
      <c r="OBJ91" s="4"/>
      <c r="OBK91" s="4"/>
      <c r="OBL91" s="4"/>
      <c r="OBM91" s="4"/>
      <c r="OBN91" s="4"/>
      <c r="OBO91" s="4"/>
      <c r="OBP91" s="4"/>
      <c r="OBQ91" s="4"/>
      <c r="OBR91" s="4"/>
      <c r="OBS91" s="4"/>
      <c r="OBT91" s="4"/>
      <c r="OBU91" s="4"/>
      <c r="OBV91" s="4"/>
      <c r="OBW91" s="4"/>
      <c r="OBX91" s="4"/>
      <c r="OBY91" s="4"/>
      <c r="OBZ91" s="4"/>
      <c r="OCA91" s="4"/>
      <c r="OCB91" s="4"/>
      <c r="OCC91" s="4"/>
      <c r="OCD91" s="4"/>
      <c r="OCE91" s="4"/>
      <c r="OCF91" s="4"/>
      <c r="OCG91" s="4"/>
      <c r="OCH91" s="4"/>
      <c r="OCI91" s="4"/>
      <c r="OCJ91" s="4"/>
      <c r="OCK91" s="4"/>
      <c r="OCL91" s="4"/>
      <c r="OCM91" s="4"/>
      <c r="OCN91" s="4"/>
      <c r="OCO91" s="4"/>
      <c r="OCP91" s="4"/>
      <c r="OCQ91" s="4"/>
      <c r="OCR91" s="4"/>
      <c r="OCS91" s="4"/>
      <c r="OCT91" s="4"/>
      <c r="OCU91" s="4"/>
      <c r="OCV91" s="4"/>
      <c r="OCW91" s="4"/>
      <c r="OCX91" s="4"/>
      <c r="OCY91" s="4"/>
      <c r="OCZ91" s="4"/>
      <c r="ODA91" s="4"/>
      <c r="ODB91" s="4"/>
      <c r="ODC91" s="4"/>
      <c r="ODD91" s="4"/>
      <c r="ODE91" s="4"/>
      <c r="ODF91" s="4"/>
      <c r="ODG91" s="4"/>
      <c r="ODH91" s="4"/>
      <c r="ODI91" s="4"/>
      <c r="ODJ91" s="4"/>
      <c r="ODK91" s="4"/>
      <c r="ODL91" s="4"/>
      <c r="ODM91" s="4"/>
      <c r="ODN91" s="4"/>
      <c r="ODO91" s="4"/>
      <c r="ODP91" s="4"/>
      <c r="ODQ91" s="4"/>
      <c r="ODR91" s="4"/>
      <c r="ODS91" s="4"/>
      <c r="ODT91" s="4"/>
      <c r="ODU91" s="4"/>
      <c r="ODV91" s="4"/>
      <c r="ODW91" s="4"/>
      <c r="ODX91" s="4"/>
      <c r="ODY91" s="4"/>
      <c r="ODZ91" s="4"/>
      <c r="OEA91" s="4"/>
      <c r="OEB91" s="4"/>
      <c r="OEC91" s="4"/>
      <c r="OED91" s="4"/>
      <c r="OEE91" s="4"/>
      <c r="OEF91" s="4"/>
      <c r="OEG91" s="4"/>
      <c r="OEH91" s="4"/>
      <c r="OEI91" s="4"/>
      <c r="OEJ91" s="4"/>
      <c r="OEK91" s="4"/>
      <c r="OEL91" s="4"/>
      <c r="OEM91" s="4"/>
      <c r="OEN91" s="4"/>
      <c r="OEO91" s="4"/>
      <c r="OEP91" s="4"/>
      <c r="OEQ91" s="4"/>
      <c r="OER91" s="4"/>
      <c r="OES91" s="4"/>
      <c r="OET91" s="4"/>
      <c r="OEU91" s="4"/>
      <c r="OEV91" s="4"/>
      <c r="OEW91" s="4"/>
      <c r="OEX91" s="4"/>
      <c r="OEY91" s="4"/>
      <c r="OEZ91" s="4"/>
      <c r="OFA91" s="4"/>
      <c r="OFB91" s="4"/>
      <c r="OFC91" s="4"/>
      <c r="OFD91" s="4"/>
      <c r="OFE91" s="4"/>
      <c r="OFF91" s="4"/>
      <c r="OFG91" s="4"/>
      <c r="OFH91" s="4"/>
      <c r="OFI91" s="4"/>
      <c r="OFJ91" s="4"/>
      <c r="OFK91" s="4"/>
      <c r="OFL91" s="4"/>
      <c r="OFM91" s="4"/>
      <c r="OFN91" s="4"/>
      <c r="OFO91" s="4"/>
      <c r="OFP91" s="4"/>
      <c r="OFQ91" s="4"/>
      <c r="OFR91" s="4"/>
      <c r="OFS91" s="4"/>
      <c r="OFT91" s="4"/>
      <c r="OFU91" s="4"/>
      <c r="OFV91" s="4"/>
      <c r="OFW91" s="4"/>
      <c r="OFX91" s="4"/>
      <c r="OFY91" s="4"/>
      <c r="OFZ91" s="4"/>
      <c r="OGA91" s="4"/>
      <c r="OGB91" s="4"/>
      <c r="OGC91" s="4"/>
      <c r="OGD91" s="4"/>
      <c r="OGE91" s="4"/>
      <c r="OGF91" s="4"/>
      <c r="OGG91" s="4"/>
      <c r="OGH91" s="4"/>
      <c r="OGI91" s="4"/>
      <c r="OGJ91" s="4"/>
      <c r="OGK91" s="4"/>
      <c r="OGL91" s="4"/>
      <c r="OGM91" s="4"/>
      <c r="OGN91" s="4"/>
      <c r="OGO91" s="4"/>
      <c r="OGP91" s="4"/>
      <c r="OGQ91" s="4"/>
      <c r="OGR91" s="4"/>
      <c r="OGS91" s="4"/>
      <c r="OGT91" s="4"/>
      <c r="OGU91" s="4"/>
      <c r="OGV91" s="4"/>
      <c r="OGW91" s="4"/>
      <c r="OGX91" s="4"/>
      <c r="OGY91" s="4"/>
      <c r="OGZ91" s="4"/>
      <c r="OHA91" s="4"/>
      <c r="OHB91" s="4"/>
      <c r="OHC91" s="4"/>
      <c r="OHD91" s="4"/>
      <c r="OHE91" s="4"/>
      <c r="OHF91" s="4"/>
      <c r="OHG91" s="4"/>
      <c r="OHH91" s="4"/>
      <c r="OHI91" s="4"/>
      <c r="OHJ91" s="4"/>
      <c r="OHK91" s="4"/>
      <c r="OHL91" s="4"/>
      <c r="OHM91" s="4"/>
      <c r="OHN91" s="4"/>
      <c r="OHO91" s="4"/>
      <c r="OHP91" s="4"/>
      <c r="OHQ91" s="4"/>
      <c r="OHR91" s="4"/>
      <c r="OHS91" s="4"/>
      <c r="OHT91" s="4"/>
      <c r="OHU91" s="4"/>
      <c r="OHV91" s="4"/>
      <c r="OHW91" s="4"/>
      <c r="OHX91" s="4"/>
      <c r="OHY91" s="4"/>
      <c r="OHZ91" s="4"/>
      <c r="OIA91" s="4"/>
      <c r="OIB91" s="4"/>
      <c r="OIC91" s="4"/>
      <c r="OID91" s="4"/>
      <c r="OIE91" s="4"/>
      <c r="OIF91" s="4"/>
      <c r="OIG91" s="4"/>
      <c r="OIH91" s="4"/>
      <c r="OII91" s="4"/>
      <c r="OIJ91" s="4"/>
      <c r="OIK91" s="4"/>
      <c r="OIL91" s="4"/>
      <c r="OIM91" s="4"/>
      <c r="OIN91" s="4"/>
      <c r="OIO91" s="4"/>
      <c r="OIP91" s="4"/>
      <c r="OIQ91" s="4"/>
      <c r="OIR91" s="4"/>
      <c r="OIS91" s="4"/>
      <c r="OIT91" s="4"/>
      <c r="OIU91" s="4"/>
      <c r="OIV91" s="4"/>
      <c r="OIW91" s="4"/>
      <c r="OIX91" s="4"/>
      <c r="OIY91" s="4"/>
      <c r="OIZ91" s="4"/>
      <c r="OJA91" s="4"/>
      <c r="OJB91" s="4"/>
      <c r="OJC91" s="4"/>
      <c r="OJD91" s="4"/>
      <c r="OJE91" s="4"/>
      <c r="OJF91" s="4"/>
      <c r="OJG91" s="4"/>
      <c r="OJH91" s="4"/>
      <c r="OJI91" s="4"/>
      <c r="OJJ91" s="4"/>
      <c r="OJK91" s="4"/>
      <c r="OJL91" s="4"/>
      <c r="OJM91" s="4"/>
      <c r="OJN91" s="4"/>
      <c r="OJO91" s="4"/>
      <c r="OJP91" s="4"/>
      <c r="OJQ91" s="4"/>
      <c r="OJR91" s="4"/>
      <c r="OJS91" s="4"/>
      <c r="OJT91" s="4"/>
      <c r="OJU91" s="4"/>
      <c r="OJV91" s="4"/>
      <c r="OJW91" s="4"/>
      <c r="OJX91" s="4"/>
      <c r="OJY91" s="4"/>
      <c r="OJZ91" s="4"/>
      <c r="OKA91" s="4"/>
      <c r="OKB91" s="4"/>
      <c r="OKC91" s="4"/>
      <c r="OKD91" s="4"/>
      <c r="OKE91" s="4"/>
      <c r="OKF91" s="4"/>
      <c r="OKG91" s="4"/>
      <c r="OKH91" s="4"/>
      <c r="OKI91" s="4"/>
      <c r="OKJ91" s="4"/>
      <c r="OKK91" s="4"/>
      <c r="OKL91" s="4"/>
      <c r="OKM91" s="4"/>
      <c r="OKN91" s="4"/>
      <c r="OKO91" s="4"/>
      <c r="OKP91" s="4"/>
      <c r="OKQ91" s="4"/>
      <c r="OKR91" s="4"/>
      <c r="OKS91" s="4"/>
      <c r="OKT91" s="4"/>
      <c r="OKU91" s="4"/>
      <c r="OKV91" s="4"/>
      <c r="OKW91" s="4"/>
      <c r="OKX91" s="4"/>
      <c r="OKY91" s="4"/>
      <c r="OKZ91" s="4"/>
      <c r="OLA91" s="4"/>
      <c r="OLB91" s="4"/>
      <c r="OLC91" s="4"/>
      <c r="OLD91" s="4"/>
      <c r="OLE91" s="4"/>
      <c r="OLF91" s="4"/>
      <c r="OLG91" s="4"/>
      <c r="OLH91" s="4"/>
      <c r="OLI91" s="4"/>
      <c r="OLJ91" s="4"/>
      <c r="OLK91" s="4"/>
      <c r="OLL91" s="4"/>
      <c r="OLM91" s="4"/>
      <c r="OLN91" s="4"/>
      <c r="OLO91" s="4"/>
      <c r="OLP91" s="4"/>
      <c r="OLQ91" s="4"/>
      <c r="OLR91" s="4"/>
      <c r="OLS91" s="4"/>
      <c r="OLT91" s="4"/>
      <c r="OLU91" s="4"/>
      <c r="OLV91" s="4"/>
      <c r="OLW91" s="4"/>
      <c r="OLX91" s="4"/>
      <c r="OLY91" s="4"/>
      <c r="OLZ91" s="4"/>
      <c r="OMA91" s="4"/>
      <c r="OMB91" s="4"/>
      <c r="OMC91" s="4"/>
      <c r="OMD91" s="4"/>
      <c r="OME91" s="4"/>
      <c r="OMF91" s="4"/>
      <c r="OMG91" s="4"/>
      <c r="OMH91" s="4"/>
      <c r="OMI91" s="4"/>
      <c r="OMJ91" s="4"/>
      <c r="OMK91" s="4"/>
      <c r="OML91" s="4"/>
      <c r="OMM91" s="4"/>
      <c r="OMN91" s="4"/>
      <c r="OMO91" s="4"/>
      <c r="OMP91" s="4"/>
      <c r="OMQ91" s="4"/>
      <c r="OMR91" s="4"/>
      <c r="OMS91" s="4"/>
      <c r="OMT91" s="4"/>
      <c r="OMU91" s="4"/>
      <c r="OMV91" s="4"/>
      <c r="OMW91" s="4"/>
      <c r="OMX91" s="4"/>
      <c r="OMY91" s="4"/>
      <c r="OMZ91" s="4"/>
      <c r="ONA91" s="4"/>
      <c r="ONB91" s="4"/>
      <c r="ONC91" s="4"/>
      <c r="OND91" s="4"/>
      <c r="ONE91" s="4"/>
      <c r="ONF91" s="4"/>
      <c r="ONG91" s="4"/>
      <c r="ONH91" s="4"/>
      <c r="ONI91" s="4"/>
      <c r="ONJ91" s="4"/>
      <c r="ONK91" s="4"/>
      <c r="ONL91" s="4"/>
      <c r="ONM91" s="4"/>
      <c r="ONN91" s="4"/>
      <c r="ONO91" s="4"/>
      <c r="ONP91" s="4"/>
      <c r="ONQ91" s="4"/>
      <c r="ONR91" s="4"/>
      <c r="ONS91" s="4"/>
      <c r="ONT91" s="4"/>
      <c r="ONU91" s="4"/>
      <c r="ONV91" s="4"/>
      <c r="ONW91" s="4"/>
      <c r="ONX91" s="4"/>
      <c r="ONY91" s="4"/>
      <c r="ONZ91" s="4"/>
      <c r="OOA91" s="4"/>
      <c r="OOB91" s="4"/>
      <c r="OOC91" s="4"/>
      <c r="OOD91" s="4"/>
      <c r="OOE91" s="4"/>
      <c r="OOF91" s="4"/>
      <c r="OOG91" s="4"/>
      <c r="OOH91" s="4"/>
      <c r="OOI91" s="4"/>
      <c r="OOJ91" s="4"/>
      <c r="OOK91" s="4"/>
      <c r="OOL91" s="4"/>
      <c r="OOM91" s="4"/>
      <c r="OON91" s="4"/>
      <c r="OOO91" s="4"/>
      <c r="OOP91" s="4"/>
      <c r="OOQ91" s="4"/>
      <c r="OOR91" s="4"/>
      <c r="OOS91" s="4"/>
      <c r="OOT91" s="4"/>
      <c r="OOU91" s="4"/>
      <c r="OOV91" s="4"/>
      <c r="OOW91" s="4"/>
      <c r="OOX91" s="4"/>
      <c r="OOY91" s="4"/>
      <c r="OOZ91" s="4"/>
      <c r="OPA91" s="4"/>
      <c r="OPB91" s="4"/>
      <c r="OPC91" s="4"/>
      <c r="OPD91" s="4"/>
      <c r="OPE91" s="4"/>
      <c r="OPF91" s="4"/>
      <c r="OPG91" s="4"/>
      <c r="OPH91" s="4"/>
      <c r="OPI91" s="4"/>
      <c r="OPJ91" s="4"/>
      <c r="OPK91" s="4"/>
      <c r="OPL91" s="4"/>
      <c r="OPM91" s="4"/>
      <c r="OPN91" s="4"/>
      <c r="OPO91" s="4"/>
      <c r="OPP91" s="4"/>
      <c r="OPQ91" s="4"/>
      <c r="OPR91" s="4"/>
      <c r="OPS91" s="4"/>
      <c r="OPT91" s="4"/>
      <c r="OPU91" s="4"/>
      <c r="OPV91" s="4"/>
      <c r="OPW91" s="4"/>
      <c r="OPX91" s="4"/>
      <c r="OPY91" s="4"/>
      <c r="OPZ91" s="4"/>
      <c r="OQA91" s="4"/>
      <c r="OQB91" s="4"/>
      <c r="OQC91" s="4"/>
      <c r="OQD91" s="4"/>
      <c r="OQE91" s="4"/>
      <c r="OQF91" s="4"/>
      <c r="OQG91" s="4"/>
      <c r="OQH91" s="4"/>
      <c r="OQI91" s="4"/>
      <c r="OQJ91" s="4"/>
      <c r="OQK91" s="4"/>
      <c r="OQL91" s="4"/>
      <c r="OQM91" s="4"/>
      <c r="OQN91" s="4"/>
      <c r="OQO91" s="4"/>
      <c r="OQP91" s="4"/>
      <c r="OQQ91" s="4"/>
      <c r="OQR91" s="4"/>
      <c r="OQS91" s="4"/>
      <c r="OQT91" s="4"/>
      <c r="OQU91" s="4"/>
      <c r="OQV91" s="4"/>
      <c r="OQW91" s="4"/>
      <c r="OQX91" s="4"/>
      <c r="OQY91" s="4"/>
      <c r="OQZ91" s="4"/>
      <c r="ORA91" s="4"/>
      <c r="ORB91" s="4"/>
      <c r="ORC91" s="4"/>
      <c r="ORD91" s="4"/>
      <c r="ORE91" s="4"/>
      <c r="ORF91" s="4"/>
      <c r="ORG91" s="4"/>
      <c r="ORH91" s="4"/>
      <c r="ORI91" s="4"/>
      <c r="ORJ91" s="4"/>
      <c r="ORK91" s="4"/>
      <c r="ORL91" s="4"/>
      <c r="ORM91" s="4"/>
      <c r="ORN91" s="4"/>
      <c r="ORO91" s="4"/>
      <c r="ORP91" s="4"/>
      <c r="ORQ91" s="4"/>
      <c r="ORR91" s="4"/>
      <c r="ORS91" s="4"/>
      <c r="ORT91" s="4"/>
      <c r="ORU91" s="4"/>
      <c r="ORV91" s="4"/>
      <c r="ORW91" s="4"/>
      <c r="ORX91" s="4"/>
      <c r="ORY91" s="4"/>
      <c r="ORZ91" s="4"/>
      <c r="OSA91" s="4"/>
      <c r="OSB91" s="4"/>
      <c r="OSC91" s="4"/>
      <c r="OSD91" s="4"/>
      <c r="OSE91" s="4"/>
      <c r="OSF91" s="4"/>
      <c r="OSG91" s="4"/>
      <c r="OSH91" s="4"/>
      <c r="OSI91" s="4"/>
      <c r="OSJ91" s="4"/>
      <c r="OSK91" s="4"/>
      <c r="OSL91" s="4"/>
      <c r="OSM91" s="4"/>
      <c r="OSN91" s="4"/>
      <c r="OSO91" s="4"/>
      <c r="OSP91" s="4"/>
      <c r="OSQ91" s="4"/>
      <c r="OSR91" s="4"/>
      <c r="OSS91" s="4"/>
      <c r="OST91" s="4"/>
      <c r="OSU91" s="4"/>
      <c r="OSV91" s="4"/>
      <c r="OSW91" s="4"/>
      <c r="OSX91" s="4"/>
      <c r="OSY91" s="4"/>
      <c r="OSZ91" s="4"/>
      <c r="OTA91" s="4"/>
      <c r="OTB91" s="4"/>
      <c r="OTC91" s="4"/>
      <c r="OTD91" s="4"/>
      <c r="OTE91" s="4"/>
      <c r="OTF91" s="4"/>
      <c r="OTG91" s="4"/>
      <c r="OTH91" s="4"/>
      <c r="OTI91" s="4"/>
      <c r="OTJ91" s="4"/>
      <c r="OTK91" s="4"/>
      <c r="OTL91" s="4"/>
      <c r="OTM91" s="4"/>
      <c r="OTN91" s="4"/>
      <c r="OTO91" s="4"/>
      <c r="OTP91" s="4"/>
      <c r="OTQ91" s="4"/>
      <c r="OTR91" s="4"/>
      <c r="OTS91" s="4"/>
      <c r="OTT91" s="4"/>
      <c r="OTU91" s="4"/>
      <c r="OTV91" s="4"/>
      <c r="OTW91" s="4"/>
      <c r="OTX91" s="4"/>
      <c r="OTY91" s="4"/>
      <c r="OTZ91" s="4"/>
      <c r="OUA91" s="4"/>
      <c r="OUB91" s="4"/>
      <c r="OUC91" s="4"/>
      <c r="OUD91" s="4"/>
      <c r="OUE91" s="4"/>
      <c r="OUF91" s="4"/>
      <c r="OUG91" s="4"/>
      <c r="OUH91" s="4"/>
      <c r="OUI91" s="4"/>
      <c r="OUJ91" s="4"/>
      <c r="OUK91" s="4"/>
      <c r="OUL91" s="4"/>
      <c r="OUM91" s="4"/>
      <c r="OUN91" s="4"/>
      <c r="OUO91" s="4"/>
      <c r="OUP91" s="4"/>
      <c r="OUQ91" s="4"/>
      <c r="OUR91" s="4"/>
      <c r="OUS91" s="4"/>
      <c r="OUT91" s="4"/>
      <c r="OUU91" s="4"/>
      <c r="OUV91" s="4"/>
      <c r="OUW91" s="4"/>
      <c r="OUX91" s="4"/>
      <c r="OUY91" s="4"/>
      <c r="OUZ91" s="4"/>
      <c r="OVA91" s="4"/>
      <c r="OVB91" s="4"/>
      <c r="OVC91" s="4"/>
      <c r="OVD91" s="4"/>
      <c r="OVE91" s="4"/>
      <c r="OVF91" s="4"/>
      <c r="OVG91" s="4"/>
      <c r="OVH91" s="4"/>
      <c r="OVI91" s="4"/>
      <c r="OVJ91" s="4"/>
      <c r="OVK91" s="4"/>
      <c r="OVL91" s="4"/>
      <c r="OVM91" s="4"/>
      <c r="OVN91" s="4"/>
      <c r="OVO91" s="4"/>
      <c r="OVP91" s="4"/>
      <c r="OVQ91" s="4"/>
      <c r="OVR91" s="4"/>
      <c r="OVS91" s="4"/>
      <c r="OVT91" s="4"/>
      <c r="OVU91" s="4"/>
      <c r="OVV91" s="4"/>
      <c r="OVW91" s="4"/>
      <c r="OVX91" s="4"/>
      <c r="OVY91" s="4"/>
      <c r="OVZ91" s="4"/>
      <c r="OWA91" s="4"/>
      <c r="OWB91" s="4"/>
      <c r="OWC91" s="4"/>
      <c r="OWD91" s="4"/>
      <c r="OWE91" s="4"/>
      <c r="OWF91" s="4"/>
      <c r="OWG91" s="4"/>
      <c r="OWH91" s="4"/>
      <c r="OWI91" s="4"/>
      <c r="OWJ91" s="4"/>
      <c r="OWK91" s="4"/>
      <c r="OWL91" s="4"/>
      <c r="OWM91" s="4"/>
      <c r="OWN91" s="4"/>
      <c r="OWO91" s="4"/>
      <c r="OWP91" s="4"/>
      <c r="OWQ91" s="4"/>
      <c r="OWR91" s="4"/>
      <c r="OWS91" s="4"/>
      <c r="OWT91" s="4"/>
      <c r="OWU91" s="4"/>
      <c r="OWV91" s="4"/>
      <c r="OWW91" s="4"/>
      <c r="OWX91" s="4"/>
      <c r="OWY91" s="4"/>
      <c r="OWZ91" s="4"/>
      <c r="OXA91" s="4"/>
      <c r="OXB91" s="4"/>
      <c r="OXC91" s="4"/>
      <c r="OXD91" s="4"/>
      <c r="OXE91" s="4"/>
      <c r="OXF91" s="4"/>
      <c r="OXG91" s="4"/>
      <c r="OXH91" s="4"/>
      <c r="OXI91" s="4"/>
      <c r="OXJ91" s="4"/>
      <c r="OXK91" s="4"/>
      <c r="OXL91" s="4"/>
      <c r="OXM91" s="4"/>
      <c r="OXN91" s="4"/>
      <c r="OXO91" s="4"/>
      <c r="OXP91" s="4"/>
      <c r="OXQ91" s="4"/>
      <c r="OXR91" s="4"/>
      <c r="OXS91" s="4"/>
      <c r="OXT91" s="4"/>
      <c r="OXU91" s="4"/>
      <c r="OXV91" s="4"/>
      <c r="OXW91" s="4"/>
      <c r="OXX91" s="4"/>
      <c r="OXY91" s="4"/>
      <c r="OXZ91" s="4"/>
      <c r="OYA91" s="4"/>
      <c r="OYB91" s="4"/>
      <c r="OYC91" s="4"/>
      <c r="OYD91" s="4"/>
      <c r="OYE91" s="4"/>
      <c r="OYF91" s="4"/>
      <c r="OYG91" s="4"/>
      <c r="OYH91" s="4"/>
      <c r="OYI91" s="4"/>
      <c r="OYJ91" s="4"/>
      <c r="OYK91" s="4"/>
      <c r="OYL91" s="4"/>
      <c r="OYM91" s="4"/>
      <c r="OYN91" s="4"/>
      <c r="OYO91" s="4"/>
      <c r="OYP91" s="4"/>
      <c r="OYQ91" s="4"/>
      <c r="OYR91" s="4"/>
      <c r="OYS91" s="4"/>
      <c r="OYT91" s="4"/>
      <c r="OYU91" s="4"/>
      <c r="OYV91" s="4"/>
      <c r="OYW91" s="4"/>
      <c r="OYX91" s="4"/>
      <c r="OYY91" s="4"/>
      <c r="OYZ91" s="4"/>
      <c r="OZA91" s="4"/>
      <c r="OZB91" s="4"/>
      <c r="OZC91" s="4"/>
      <c r="OZD91" s="4"/>
      <c r="OZE91" s="4"/>
      <c r="OZF91" s="4"/>
      <c r="OZG91" s="4"/>
      <c r="OZH91" s="4"/>
      <c r="OZI91" s="4"/>
      <c r="OZJ91" s="4"/>
      <c r="OZK91" s="4"/>
      <c r="OZL91" s="4"/>
      <c r="OZM91" s="4"/>
      <c r="OZN91" s="4"/>
      <c r="OZO91" s="4"/>
      <c r="OZP91" s="4"/>
      <c r="OZQ91" s="4"/>
      <c r="OZR91" s="4"/>
      <c r="OZS91" s="4"/>
      <c r="OZT91" s="4"/>
      <c r="OZU91" s="4"/>
      <c r="OZV91" s="4"/>
      <c r="OZW91" s="4"/>
      <c r="OZX91" s="4"/>
      <c r="OZY91" s="4"/>
      <c r="OZZ91" s="4"/>
      <c r="PAA91" s="4"/>
      <c r="PAB91" s="4"/>
      <c r="PAC91" s="4"/>
      <c r="PAD91" s="4"/>
      <c r="PAE91" s="4"/>
      <c r="PAF91" s="4"/>
      <c r="PAG91" s="4"/>
      <c r="PAH91" s="4"/>
      <c r="PAI91" s="4"/>
      <c r="PAJ91" s="4"/>
      <c r="PAK91" s="4"/>
      <c r="PAL91" s="4"/>
      <c r="PAM91" s="4"/>
      <c r="PAN91" s="4"/>
      <c r="PAO91" s="4"/>
      <c r="PAP91" s="4"/>
      <c r="PAQ91" s="4"/>
      <c r="PAR91" s="4"/>
      <c r="PAS91" s="4"/>
      <c r="PAT91" s="4"/>
      <c r="PAU91" s="4"/>
      <c r="PAV91" s="4"/>
      <c r="PAW91" s="4"/>
      <c r="PAX91" s="4"/>
      <c r="PAY91" s="4"/>
      <c r="PAZ91" s="4"/>
      <c r="PBA91" s="4"/>
      <c r="PBB91" s="4"/>
      <c r="PBC91" s="4"/>
      <c r="PBD91" s="4"/>
      <c r="PBE91" s="4"/>
      <c r="PBF91" s="4"/>
      <c r="PBG91" s="4"/>
      <c r="PBH91" s="4"/>
      <c r="PBI91" s="4"/>
      <c r="PBJ91" s="4"/>
      <c r="PBK91" s="4"/>
      <c r="PBL91" s="4"/>
      <c r="PBM91" s="4"/>
      <c r="PBN91" s="4"/>
      <c r="PBO91" s="4"/>
      <c r="PBP91" s="4"/>
      <c r="PBQ91" s="4"/>
      <c r="PBR91" s="4"/>
      <c r="PBS91" s="4"/>
      <c r="PBT91" s="4"/>
      <c r="PBU91" s="4"/>
      <c r="PBV91" s="4"/>
      <c r="PBW91" s="4"/>
      <c r="PBX91" s="4"/>
      <c r="PBY91" s="4"/>
      <c r="PBZ91" s="4"/>
      <c r="PCA91" s="4"/>
      <c r="PCB91" s="4"/>
      <c r="PCC91" s="4"/>
      <c r="PCD91" s="4"/>
      <c r="PCE91" s="4"/>
      <c r="PCF91" s="4"/>
      <c r="PCG91" s="4"/>
      <c r="PCH91" s="4"/>
      <c r="PCI91" s="4"/>
      <c r="PCJ91" s="4"/>
      <c r="PCK91" s="4"/>
      <c r="PCL91" s="4"/>
      <c r="PCM91" s="4"/>
      <c r="PCN91" s="4"/>
      <c r="PCO91" s="4"/>
      <c r="PCP91" s="4"/>
      <c r="PCQ91" s="4"/>
      <c r="PCR91" s="4"/>
      <c r="PCS91" s="4"/>
      <c r="PCT91" s="4"/>
      <c r="PCU91" s="4"/>
      <c r="PCV91" s="4"/>
      <c r="PCW91" s="4"/>
      <c r="PCX91" s="4"/>
      <c r="PCY91" s="4"/>
      <c r="PCZ91" s="4"/>
      <c r="PDA91" s="4"/>
      <c r="PDB91" s="4"/>
      <c r="PDC91" s="4"/>
      <c r="PDD91" s="4"/>
      <c r="PDE91" s="4"/>
      <c r="PDF91" s="4"/>
      <c r="PDG91" s="4"/>
      <c r="PDH91" s="4"/>
      <c r="PDI91" s="4"/>
      <c r="PDJ91" s="4"/>
      <c r="PDK91" s="4"/>
      <c r="PDL91" s="4"/>
      <c r="PDM91" s="4"/>
      <c r="PDN91" s="4"/>
      <c r="PDO91" s="4"/>
      <c r="PDP91" s="4"/>
      <c r="PDQ91" s="4"/>
      <c r="PDR91" s="4"/>
      <c r="PDS91" s="4"/>
      <c r="PDT91" s="4"/>
      <c r="PDU91" s="4"/>
      <c r="PDV91" s="4"/>
      <c r="PDW91" s="4"/>
      <c r="PDX91" s="4"/>
      <c r="PDY91" s="4"/>
      <c r="PDZ91" s="4"/>
      <c r="PEA91" s="4"/>
      <c r="PEB91" s="4"/>
      <c r="PEC91" s="4"/>
      <c r="PED91" s="4"/>
      <c r="PEE91" s="4"/>
      <c r="PEF91" s="4"/>
      <c r="PEG91" s="4"/>
      <c r="PEH91" s="4"/>
      <c r="PEI91" s="4"/>
      <c r="PEJ91" s="4"/>
      <c r="PEK91" s="4"/>
      <c r="PEL91" s="4"/>
      <c r="PEM91" s="4"/>
      <c r="PEN91" s="4"/>
      <c r="PEO91" s="4"/>
      <c r="PEP91" s="4"/>
      <c r="PEQ91" s="4"/>
      <c r="PER91" s="4"/>
      <c r="PES91" s="4"/>
      <c r="PET91" s="4"/>
      <c r="PEU91" s="4"/>
      <c r="PEV91" s="4"/>
      <c r="PEW91" s="4"/>
      <c r="PEX91" s="4"/>
      <c r="PEY91" s="4"/>
      <c r="PEZ91" s="4"/>
      <c r="PFA91" s="4"/>
      <c r="PFB91" s="4"/>
      <c r="PFC91" s="4"/>
      <c r="PFD91" s="4"/>
      <c r="PFE91" s="4"/>
      <c r="PFF91" s="4"/>
      <c r="PFG91" s="4"/>
      <c r="PFH91" s="4"/>
      <c r="PFI91" s="4"/>
      <c r="PFJ91" s="4"/>
      <c r="PFK91" s="4"/>
      <c r="PFL91" s="4"/>
      <c r="PFM91" s="4"/>
      <c r="PFN91" s="4"/>
      <c r="PFO91" s="4"/>
      <c r="PFP91" s="4"/>
      <c r="PFQ91" s="4"/>
      <c r="PFR91" s="4"/>
      <c r="PFS91" s="4"/>
      <c r="PFT91" s="4"/>
      <c r="PFU91" s="4"/>
      <c r="PFV91" s="4"/>
      <c r="PFW91" s="4"/>
      <c r="PFX91" s="4"/>
      <c r="PFY91" s="4"/>
      <c r="PFZ91" s="4"/>
      <c r="PGA91" s="4"/>
      <c r="PGB91" s="4"/>
      <c r="PGC91" s="4"/>
      <c r="PGD91" s="4"/>
      <c r="PGE91" s="4"/>
      <c r="PGF91" s="4"/>
      <c r="PGG91" s="4"/>
      <c r="PGH91" s="4"/>
      <c r="PGI91" s="4"/>
      <c r="PGJ91" s="4"/>
      <c r="PGK91" s="4"/>
      <c r="PGL91" s="4"/>
      <c r="PGM91" s="4"/>
      <c r="PGN91" s="4"/>
      <c r="PGO91" s="4"/>
      <c r="PGP91" s="4"/>
      <c r="PGQ91" s="4"/>
      <c r="PGR91" s="4"/>
      <c r="PGS91" s="4"/>
      <c r="PGT91" s="4"/>
      <c r="PGU91" s="4"/>
      <c r="PGV91" s="4"/>
      <c r="PGW91" s="4"/>
      <c r="PGX91" s="4"/>
      <c r="PGY91" s="4"/>
      <c r="PGZ91" s="4"/>
      <c r="PHA91" s="4"/>
      <c r="PHB91" s="4"/>
      <c r="PHC91" s="4"/>
      <c r="PHD91" s="4"/>
      <c r="PHE91" s="4"/>
      <c r="PHF91" s="4"/>
      <c r="PHG91" s="4"/>
      <c r="PHH91" s="4"/>
      <c r="PHI91" s="4"/>
      <c r="PHJ91" s="4"/>
      <c r="PHK91" s="4"/>
      <c r="PHL91" s="4"/>
      <c r="PHM91" s="4"/>
      <c r="PHN91" s="4"/>
      <c r="PHO91" s="4"/>
      <c r="PHP91" s="4"/>
      <c r="PHQ91" s="4"/>
      <c r="PHR91" s="4"/>
      <c r="PHS91" s="4"/>
      <c r="PHT91" s="4"/>
      <c r="PHU91" s="4"/>
      <c r="PHV91" s="4"/>
      <c r="PHW91" s="4"/>
      <c r="PHX91" s="4"/>
      <c r="PHY91" s="4"/>
      <c r="PHZ91" s="4"/>
      <c r="PIA91" s="4"/>
      <c r="PIB91" s="4"/>
      <c r="PIC91" s="4"/>
      <c r="PID91" s="4"/>
      <c r="PIE91" s="4"/>
      <c r="PIF91" s="4"/>
      <c r="PIG91" s="4"/>
      <c r="PIH91" s="4"/>
      <c r="PII91" s="4"/>
      <c r="PIJ91" s="4"/>
      <c r="PIK91" s="4"/>
      <c r="PIL91" s="4"/>
      <c r="PIM91" s="4"/>
      <c r="PIN91" s="4"/>
      <c r="PIO91" s="4"/>
      <c r="PIP91" s="4"/>
      <c r="PIQ91" s="4"/>
      <c r="PIR91" s="4"/>
      <c r="PIS91" s="4"/>
      <c r="PIT91" s="4"/>
      <c r="PIU91" s="4"/>
      <c r="PIV91" s="4"/>
      <c r="PIW91" s="4"/>
      <c r="PIX91" s="4"/>
      <c r="PIY91" s="4"/>
      <c r="PIZ91" s="4"/>
      <c r="PJA91" s="4"/>
      <c r="PJB91" s="4"/>
      <c r="PJC91" s="4"/>
      <c r="PJD91" s="4"/>
      <c r="PJE91" s="4"/>
      <c r="PJF91" s="4"/>
      <c r="PJG91" s="4"/>
      <c r="PJH91" s="4"/>
      <c r="PJI91" s="4"/>
      <c r="PJJ91" s="4"/>
      <c r="PJK91" s="4"/>
      <c r="PJL91" s="4"/>
      <c r="PJM91" s="4"/>
      <c r="PJN91" s="4"/>
      <c r="PJO91" s="4"/>
      <c r="PJP91" s="4"/>
      <c r="PJQ91" s="4"/>
      <c r="PJR91" s="4"/>
      <c r="PJS91" s="4"/>
      <c r="PJT91" s="4"/>
      <c r="PJU91" s="4"/>
      <c r="PJV91" s="4"/>
      <c r="PJW91" s="4"/>
      <c r="PJX91" s="4"/>
      <c r="PJY91" s="4"/>
      <c r="PJZ91" s="4"/>
      <c r="PKA91" s="4"/>
      <c r="PKB91" s="4"/>
      <c r="PKC91" s="4"/>
      <c r="PKD91" s="4"/>
      <c r="PKE91" s="4"/>
      <c r="PKF91" s="4"/>
      <c r="PKG91" s="4"/>
      <c r="PKH91" s="4"/>
      <c r="PKI91" s="4"/>
      <c r="PKJ91" s="4"/>
      <c r="PKK91" s="4"/>
      <c r="PKL91" s="4"/>
      <c r="PKM91" s="4"/>
      <c r="PKN91" s="4"/>
      <c r="PKO91" s="4"/>
      <c r="PKP91" s="4"/>
      <c r="PKQ91" s="4"/>
      <c r="PKR91" s="4"/>
      <c r="PKS91" s="4"/>
      <c r="PKT91" s="4"/>
      <c r="PKU91" s="4"/>
      <c r="PKV91" s="4"/>
      <c r="PKW91" s="4"/>
      <c r="PKX91" s="4"/>
      <c r="PKY91" s="4"/>
      <c r="PKZ91" s="4"/>
      <c r="PLA91" s="4"/>
      <c r="PLB91" s="4"/>
      <c r="PLC91" s="4"/>
      <c r="PLD91" s="4"/>
      <c r="PLE91" s="4"/>
      <c r="PLF91" s="4"/>
      <c r="PLG91" s="4"/>
      <c r="PLH91" s="4"/>
      <c r="PLI91" s="4"/>
      <c r="PLJ91" s="4"/>
      <c r="PLK91" s="4"/>
      <c r="PLL91" s="4"/>
      <c r="PLM91" s="4"/>
      <c r="PLN91" s="4"/>
      <c r="PLO91" s="4"/>
      <c r="PLP91" s="4"/>
      <c r="PLQ91" s="4"/>
      <c r="PLR91" s="4"/>
      <c r="PLS91" s="4"/>
      <c r="PLT91" s="4"/>
      <c r="PLU91" s="4"/>
      <c r="PLV91" s="4"/>
      <c r="PLW91" s="4"/>
      <c r="PLX91" s="4"/>
      <c r="PLY91" s="4"/>
      <c r="PLZ91" s="4"/>
      <c r="PMA91" s="4"/>
      <c r="PMB91" s="4"/>
      <c r="PMC91" s="4"/>
      <c r="PMD91" s="4"/>
      <c r="PME91" s="4"/>
      <c r="PMF91" s="4"/>
      <c r="PMG91" s="4"/>
      <c r="PMH91" s="4"/>
      <c r="PMI91" s="4"/>
      <c r="PMJ91" s="4"/>
      <c r="PMK91" s="4"/>
      <c r="PML91" s="4"/>
      <c r="PMM91" s="4"/>
      <c r="PMN91" s="4"/>
      <c r="PMO91" s="4"/>
      <c r="PMP91" s="4"/>
      <c r="PMQ91" s="4"/>
      <c r="PMR91" s="4"/>
      <c r="PMS91" s="4"/>
      <c r="PMT91" s="4"/>
      <c r="PMU91" s="4"/>
      <c r="PMV91" s="4"/>
      <c r="PMW91" s="4"/>
      <c r="PMX91" s="4"/>
      <c r="PMY91" s="4"/>
      <c r="PMZ91" s="4"/>
      <c r="PNA91" s="4"/>
      <c r="PNB91" s="4"/>
      <c r="PNC91" s="4"/>
      <c r="PND91" s="4"/>
      <c r="PNE91" s="4"/>
      <c r="PNF91" s="4"/>
      <c r="PNG91" s="4"/>
      <c r="PNH91" s="4"/>
      <c r="PNI91" s="4"/>
      <c r="PNJ91" s="4"/>
      <c r="PNK91" s="4"/>
      <c r="PNL91" s="4"/>
      <c r="PNM91" s="4"/>
      <c r="PNN91" s="4"/>
      <c r="PNO91" s="4"/>
      <c r="PNP91" s="4"/>
      <c r="PNQ91" s="4"/>
      <c r="PNR91" s="4"/>
      <c r="PNS91" s="4"/>
      <c r="PNT91" s="4"/>
      <c r="PNU91" s="4"/>
      <c r="PNV91" s="4"/>
      <c r="PNW91" s="4"/>
      <c r="PNX91" s="4"/>
      <c r="PNY91" s="4"/>
      <c r="PNZ91" s="4"/>
      <c r="POA91" s="4"/>
      <c r="POB91" s="4"/>
      <c r="POC91" s="4"/>
      <c r="POD91" s="4"/>
      <c r="POE91" s="4"/>
      <c r="POF91" s="4"/>
      <c r="POG91" s="4"/>
      <c r="POH91" s="4"/>
      <c r="POI91" s="4"/>
      <c r="POJ91" s="4"/>
      <c r="POK91" s="4"/>
      <c r="POL91" s="4"/>
      <c r="POM91" s="4"/>
      <c r="PON91" s="4"/>
      <c r="POO91" s="4"/>
      <c r="POP91" s="4"/>
      <c r="POQ91" s="4"/>
      <c r="POR91" s="4"/>
      <c r="POS91" s="4"/>
      <c r="POT91" s="4"/>
      <c r="POU91" s="4"/>
      <c r="POV91" s="4"/>
      <c r="POW91" s="4"/>
      <c r="POX91" s="4"/>
      <c r="POY91" s="4"/>
      <c r="POZ91" s="4"/>
      <c r="PPA91" s="4"/>
      <c r="PPB91" s="4"/>
      <c r="PPC91" s="4"/>
      <c r="PPD91" s="4"/>
      <c r="PPE91" s="4"/>
      <c r="PPF91" s="4"/>
      <c r="PPG91" s="4"/>
      <c r="PPH91" s="4"/>
      <c r="PPI91" s="4"/>
      <c r="PPJ91" s="4"/>
      <c r="PPK91" s="4"/>
      <c r="PPL91" s="4"/>
      <c r="PPM91" s="4"/>
      <c r="PPN91" s="4"/>
      <c r="PPO91" s="4"/>
      <c r="PPP91" s="4"/>
      <c r="PPQ91" s="4"/>
      <c r="PPR91" s="4"/>
      <c r="PPS91" s="4"/>
      <c r="PPT91" s="4"/>
      <c r="PPU91" s="4"/>
      <c r="PPV91" s="4"/>
      <c r="PPW91" s="4"/>
      <c r="PPX91" s="4"/>
      <c r="PPY91" s="4"/>
      <c r="PPZ91" s="4"/>
      <c r="PQA91" s="4"/>
      <c r="PQB91" s="4"/>
      <c r="PQC91" s="4"/>
      <c r="PQD91" s="4"/>
      <c r="PQE91" s="4"/>
      <c r="PQF91" s="4"/>
      <c r="PQG91" s="4"/>
      <c r="PQH91" s="4"/>
      <c r="PQI91" s="4"/>
      <c r="PQJ91" s="4"/>
      <c r="PQK91" s="4"/>
      <c r="PQL91" s="4"/>
      <c r="PQM91" s="4"/>
      <c r="PQN91" s="4"/>
      <c r="PQO91" s="4"/>
      <c r="PQP91" s="4"/>
      <c r="PQQ91" s="4"/>
      <c r="PQR91" s="4"/>
      <c r="PQS91" s="4"/>
      <c r="PQT91" s="4"/>
      <c r="PQU91" s="4"/>
      <c r="PQV91" s="4"/>
      <c r="PQW91" s="4"/>
      <c r="PQX91" s="4"/>
      <c r="PQY91" s="4"/>
      <c r="PQZ91" s="4"/>
      <c r="PRA91" s="4"/>
      <c r="PRB91" s="4"/>
      <c r="PRC91" s="4"/>
      <c r="PRD91" s="4"/>
      <c r="PRE91" s="4"/>
      <c r="PRF91" s="4"/>
      <c r="PRG91" s="4"/>
      <c r="PRH91" s="4"/>
      <c r="PRI91" s="4"/>
      <c r="PRJ91" s="4"/>
      <c r="PRK91" s="4"/>
      <c r="PRL91" s="4"/>
      <c r="PRM91" s="4"/>
      <c r="PRN91" s="4"/>
      <c r="PRO91" s="4"/>
      <c r="PRP91" s="4"/>
      <c r="PRQ91" s="4"/>
      <c r="PRR91" s="4"/>
      <c r="PRS91" s="4"/>
      <c r="PRT91" s="4"/>
      <c r="PRU91" s="4"/>
      <c r="PRV91" s="4"/>
      <c r="PRW91" s="4"/>
      <c r="PRX91" s="4"/>
      <c r="PRY91" s="4"/>
      <c r="PRZ91" s="4"/>
      <c r="PSA91" s="4"/>
      <c r="PSB91" s="4"/>
      <c r="PSC91" s="4"/>
      <c r="PSD91" s="4"/>
      <c r="PSE91" s="4"/>
      <c r="PSF91" s="4"/>
      <c r="PSG91" s="4"/>
      <c r="PSH91" s="4"/>
      <c r="PSI91" s="4"/>
      <c r="PSJ91" s="4"/>
      <c r="PSK91" s="4"/>
      <c r="PSL91" s="4"/>
      <c r="PSM91" s="4"/>
      <c r="PSN91" s="4"/>
      <c r="PSO91" s="4"/>
      <c r="PSP91" s="4"/>
      <c r="PSQ91" s="4"/>
      <c r="PSR91" s="4"/>
      <c r="PSS91" s="4"/>
      <c r="PST91" s="4"/>
      <c r="PSU91" s="4"/>
      <c r="PSV91" s="4"/>
      <c r="PSW91" s="4"/>
      <c r="PSX91" s="4"/>
      <c r="PSY91" s="4"/>
      <c r="PSZ91" s="4"/>
      <c r="PTA91" s="4"/>
      <c r="PTB91" s="4"/>
      <c r="PTC91" s="4"/>
      <c r="PTD91" s="4"/>
      <c r="PTE91" s="4"/>
      <c r="PTF91" s="4"/>
      <c r="PTG91" s="4"/>
      <c r="PTH91" s="4"/>
      <c r="PTI91" s="4"/>
      <c r="PTJ91" s="4"/>
      <c r="PTK91" s="4"/>
      <c r="PTL91" s="4"/>
      <c r="PTM91" s="4"/>
      <c r="PTN91" s="4"/>
      <c r="PTO91" s="4"/>
      <c r="PTP91" s="4"/>
      <c r="PTQ91" s="4"/>
      <c r="PTR91" s="4"/>
      <c r="PTS91" s="4"/>
      <c r="PTT91" s="4"/>
      <c r="PTU91" s="4"/>
      <c r="PTV91" s="4"/>
      <c r="PTW91" s="4"/>
      <c r="PTX91" s="4"/>
      <c r="PTY91" s="4"/>
      <c r="PTZ91" s="4"/>
      <c r="PUA91" s="4"/>
      <c r="PUB91" s="4"/>
      <c r="PUC91" s="4"/>
      <c r="PUD91" s="4"/>
      <c r="PUE91" s="4"/>
      <c r="PUF91" s="4"/>
      <c r="PUG91" s="4"/>
      <c r="PUH91" s="4"/>
      <c r="PUI91" s="4"/>
      <c r="PUJ91" s="4"/>
      <c r="PUK91" s="4"/>
      <c r="PUL91" s="4"/>
      <c r="PUM91" s="4"/>
      <c r="PUN91" s="4"/>
      <c r="PUO91" s="4"/>
      <c r="PUP91" s="4"/>
      <c r="PUQ91" s="4"/>
      <c r="PUR91" s="4"/>
      <c r="PUS91" s="4"/>
      <c r="PUT91" s="4"/>
      <c r="PUU91" s="4"/>
      <c r="PUV91" s="4"/>
      <c r="PUW91" s="4"/>
      <c r="PUX91" s="4"/>
      <c r="PUY91" s="4"/>
      <c r="PUZ91" s="4"/>
      <c r="PVA91" s="4"/>
      <c r="PVB91" s="4"/>
      <c r="PVC91" s="4"/>
      <c r="PVD91" s="4"/>
      <c r="PVE91" s="4"/>
      <c r="PVF91" s="4"/>
      <c r="PVG91" s="4"/>
      <c r="PVH91" s="4"/>
      <c r="PVI91" s="4"/>
      <c r="PVJ91" s="4"/>
      <c r="PVK91" s="4"/>
      <c r="PVL91" s="4"/>
      <c r="PVM91" s="4"/>
      <c r="PVN91" s="4"/>
      <c r="PVO91" s="4"/>
      <c r="PVP91" s="4"/>
      <c r="PVQ91" s="4"/>
      <c r="PVR91" s="4"/>
      <c r="PVS91" s="4"/>
      <c r="PVT91" s="4"/>
      <c r="PVU91" s="4"/>
      <c r="PVV91" s="4"/>
      <c r="PVW91" s="4"/>
      <c r="PVX91" s="4"/>
      <c r="PVY91" s="4"/>
      <c r="PVZ91" s="4"/>
      <c r="PWA91" s="4"/>
      <c r="PWB91" s="4"/>
      <c r="PWC91" s="4"/>
      <c r="PWD91" s="4"/>
      <c r="PWE91" s="4"/>
      <c r="PWF91" s="4"/>
      <c r="PWG91" s="4"/>
      <c r="PWH91" s="4"/>
      <c r="PWI91" s="4"/>
      <c r="PWJ91" s="4"/>
      <c r="PWK91" s="4"/>
      <c r="PWL91" s="4"/>
      <c r="PWM91" s="4"/>
      <c r="PWN91" s="4"/>
      <c r="PWO91" s="4"/>
      <c r="PWP91" s="4"/>
      <c r="PWQ91" s="4"/>
      <c r="PWR91" s="4"/>
      <c r="PWS91" s="4"/>
      <c r="PWT91" s="4"/>
      <c r="PWU91" s="4"/>
      <c r="PWV91" s="4"/>
      <c r="PWW91" s="4"/>
      <c r="PWX91" s="4"/>
      <c r="PWY91" s="4"/>
      <c r="PWZ91" s="4"/>
      <c r="PXA91" s="4"/>
      <c r="PXB91" s="4"/>
      <c r="PXC91" s="4"/>
      <c r="PXD91" s="4"/>
      <c r="PXE91" s="4"/>
      <c r="PXF91" s="4"/>
      <c r="PXG91" s="4"/>
      <c r="PXH91" s="4"/>
      <c r="PXI91" s="4"/>
      <c r="PXJ91" s="4"/>
      <c r="PXK91" s="4"/>
      <c r="PXL91" s="4"/>
      <c r="PXM91" s="4"/>
      <c r="PXN91" s="4"/>
      <c r="PXO91" s="4"/>
      <c r="PXP91" s="4"/>
      <c r="PXQ91" s="4"/>
      <c r="PXR91" s="4"/>
      <c r="PXS91" s="4"/>
      <c r="PXT91" s="4"/>
      <c r="PXU91" s="4"/>
      <c r="PXV91" s="4"/>
      <c r="PXW91" s="4"/>
      <c r="PXX91" s="4"/>
      <c r="PXY91" s="4"/>
      <c r="PXZ91" s="4"/>
      <c r="PYA91" s="4"/>
      <c r="PYB91" s="4"/>
      <c r="PYC91" s="4"/>
      <c r="PYD91" s="4"/>
      <c r="PYE91" s="4"/>
      <c r="PYF91" s="4"/>
      <c r="PYG91" s="4"/>
      <c r="PYH91" s="4"/>
      <c r="PYI91" s="4"/>
      <c r="PYJ91" s="4"/>
      <c r="PYK91" s="4"/>
      <c r="PYL91" s="4"/>
      <c r="PYM91" s="4"/>
      <c r="PYN91" s="4"/>
      <c r="PYO91" s="4"/>
      <c r="PYP91" s="4"/>
      <c r="PYQ91" s="4"/>
      <c r="PYR91" s="4"/>
      <c r="PYS91" s="4"/>
      <c r="PYT91" s="4"/>
      <c r="PYU91" s="4"/>
      <c r="PYV91" s="4"/>
      <c r="PYW91" s="4"/>
      <c r="PYX91" s="4"/>
      <c r="PYY91" s="4"/>
      <c r="PYZ91" s="4"/>
      <c r="PZA91" s="4"/>
      <c r="PZB91" s="4"/>
      <c r="PZC91" s="4"/>
      <c r="PZD91" s="4"/>
      <c r="PZE91" s="4"/>
      <c r="PZF91" s="4"/>
      <c r="PZG91" s="4"/>
      <c r="PZH91" s="4"/>
      <c r="PZI91" s="4"/>
      <c r="PZJ91" s="4"/>
      <c r="PZK91" s="4"/>
      <c r="PZL91" s="4"/>
      <c r="PZM91" s="4"/>
      <c r="PZN91" s="4"/>
      <c r="PZO91" s="4"/>
      <c r="PZP91" s="4"/>
      <c r="PZQ91" s="4"/>
      <c r="PZR91" s="4"/>
      <c r="PZS91" s="4"/>
      <c r="PZT91" s="4"/>
      <c r="PZU91" s="4"/>
      <c r="PZV91" s="4"/>
      <c r="PZW91" s="4"/>
      <c r="PZX91" s="4"/>
      <c r="PZY91" s="4"/>
      <c r="PZZ91" s="4"/>
      <c r="QAA91" s="4"/>
      <c r="QAB91" s="4"/>
      <c r="QAC91" s="4"/>
      <c r="QAD91" s="4"/>
      <c r="QAE91" s="4"/>
      <c r="QAF91" s="4"/>
      <c r="QAG91" s="4"/>
      <c r="QAH91" s="4"/>
      <c r="QAI91" s="4"/>
      <c r="QAJ91" s="4"/>
      <c r="QAK91" s="4"/>
      <c r="QAL91" s="4"/>
      <c r="QAM91" s="4"/>
      <c r="QAN91" s="4"/>
      <c r="QAO91" s="4"/>
      <c r="QAP91" s="4"/>
      <c r="QAQ91" s="4"/>
      <c r="QAR91" s="4"/>
      <c r="QAS91" s="4"/>
      <c r="QAT91" s="4"/>
      <c r="QAU91" s="4"/>
      <c r="QAV91" s="4"/>
      <c r="QAW91" s="4"/>
      <c r="QAX91" s="4"/>
      <c r="QAY91" s="4"/>
      <c r="QAZ91" s="4"/>
      <c r="QBA91" s="4"/>
      <c r="QBB91" s="4"/>
      <c r="QBC91" s="4"/>
      <c r="QBD91" s="4"/>
      <c r="QBE91" s="4"/>
      <c r="QBF91" s="4"/>
      <c r="QBG91" s="4"/>
      <c r="QBH91" s="4"/>
      <c r="QBI91" s="4"/>
      <c r="QBJ91" s="4"/>
      <c r="QBK91" s="4"/>
      <c r="QBL91" s="4"/>
      <c r="QBM91" s="4"/>
      <c r="QBN91" s="4"/>
      <c r="QBO91" s="4"/>
      <c r="QBP91" s="4"/>
      <c r="QBQ91" s="4"/>
      <c r="QBR91" s="4"/>
      <c r="QBS91" s="4"/>
      <c r="QBT91" s="4"/>
      <c r="QBU91" s="4"/>
      <c r="QBV91" s="4"/>
      <c r="QBW91" s="4"/>
      <c r="QBX91" s="4"/>
      <c r="QBY91" s="4"/>
      <c r="QBZ91" s="4"/>
      <c r="QCA91" s="4"/>
      <c r="QCB91" s="4"/>
      <c r="QCC91" s="4"/>
      <c r="QCD91" s="4"/>
      <c r="QCE91" s="4"/>
      <c r="QCF91" s="4"/>
      <c r="QCG91" s="4"/>
      <c r="QCH91" s="4"/>
      <c r="QCI91" s="4"/>
      <c r="QCJ91" s="4"/>
      <c r="QCK91" s="4"/>
      <c r="QCL91" s="4"/>
      <c r="QCM91" s="4"/>
      <c r="QCN91" s="4"/>
      <c r="QCO91" s="4"/>
      <c r="QCP91" s="4"/>
      <c r="QCQ91" s="4"/>
      <c r="QCR91" s="4"/>
      <c r="QCS91" s="4"/>
      <c r="QCT91" s="4"/>
      <c r="QCU91" s="4"/>
      <c r="QCV91" s="4"/>
      <c r="QCW91" s="4"/>
      <c r="QCX91" s="4"/>
      <c r="QCY91" s="4"/>
      <c r="QCZ91" s="4"/>
      <c r="QDA91" s="4"/>
      <c r="QDB91" s="4"/>
      <c r="QDC91" s="4"/>
      <c r="QDD91" s="4"/>
      <c r="QDE91" s="4"/>
      <c r="QDF91" s="4"/>
      <c r="QDG91" s="4"/>
      <c r="QDH91" s="4"/>
      <c r="QDI91" s="4"/>
      <c r="QDJ91" s="4"/>
      <c r="QDK91" s="4"/>
      <c r="QDL91" s="4"/>
      <c r="QDM91" s="4"/>
      <c r="QDN91" s="4"/>
      <c r="QDO91" s="4"/>
      <c r="QDP91" s="4"/>
      <c r="QDQ91" s="4"/>
      <c r="QDR91" s="4"/>
      <c r="QDS91" s="4"/>
      <c r="QDT91" s="4"/>
      <c r="QDU91" s="4"/>
      <c r="QDV91" s="4"/>
      <c r="QDW91" s="4"/>
      <c r="QDX91" s="4"/>
      <c r="QDY91" s="4"/>
      <c r="QDZ91" s="4"/>
      <c r="QEA91" s="4"/>
      <c r="QEB91" s="4"/>
      <c r="QEC91" s="4"/>
      <c r="QED91" s="4"/>
      <c r="QEE91" s="4"/>
      <c r="QEF91" s="4"/>
      <c r="QEG91" s="4"/>
      <c r="QEH91" s="4"/>
      <c r="QEI91" s="4"/>
      <c r="QEJ91" s="4"/>
      <c r="QEK91" s="4"/>
      <c r="QEL91" s="4"/>
      <c r="QEM91" s="4"/>
      <c r="QEN91" s="4"/>
      <c r="QEO91" s="4"/>
      <c r="QEP91" s="4"/>
      <c r="QEQ91" s="4"/>
      <c r="QER91" s="4"/>
      <c r="QES91" s="4"/>
      <c r="QET91" s="4"/>
      <c r="QEU91" s="4"/>
      <c r="QEV91" s="4"/>
      <c r="QEW91" s="4"/>
      <c r="QEX91" s="4"/>
      <c r="QEY91" s="4"/>
      <c r="QEZ91" s="4"/>
      <c r="QFA91" s="4"/>
      <c r="QFB91" s="4"/>
      <c r="QFC91" s="4"/>
      <c r="QFD91" s="4"/>
      <c r="QFE91" s="4"/>
      <c r="QFF91" s="4"/>
      <c r="QFG91" s="4"/>
      <c r="QFH91" s="4"/>
      <c r="QFI91" s="4"/>
      <c r="QFJ91" s="4"/>
      <c r="QFK91" s="4"/>
      <c r="QFL91" s="4"/>
      <c r="QFM91" s="4"/>
      <c r="QFN91" s="4"/>
      <c r="QFO91" s="4"/>
      <c r="QFP91" s="4"/>
      <c r="QFQ91" s="4"/>
      <c r="QFR91" s="4"/>
      <c r="QFS91" s="4"/>
      <c r="QFT91" s="4"/>
      <c r="QFU91" s="4"/>
      <c r="QFV91" s="4"/>
      <c r="QFW91" s="4"/>
      <c r="QFX91" s="4"/>
      <c r="QFY91" s="4"/>
      <c r="QFZ91" s="4"/>
      <c r="QGA91" s="4"/>
      <c r="QGB91" s="4"/>
      <c r="QGC91" s="4"/>
      <c r="QGD91" s="4"/>
      <c r="QGE91" s="4"/>
      <c r="QGF91" s="4"/>
      <c r="QGG91" s="4"/>
      <c r="QGH91" s="4"/>
      <c r="QGI91" s="4"/>
      <c r="QGJ91" s="4"/>
      <c r="QGK91" s="4"/>
      <c r="QGL91" s="4"/>
      <c r="QGM91" s="4"/>
      <c r="QGN91" s="4"/>
      <c r="QGO91" s="4"/>
      <c r="QGP91" s="4"/>
      <c r="QGQ91" s="4"/>
      <c r="QGR91" s="4"/>
      <c r="QGS91" s="4"/>
      <c r="QGT91" s="4"/>
      <c r="QGU91" s="4"/>
      <c r="QGV91" s="4"/>
      <c r="QGW91" s="4"/>
      <c r="QGX91" s="4"/>
      <c r="QGY91" s="4"/>
      <c r="QGZ91" s="4"/>
      <c r="QHA91" s="4"/>
      <c r="QHB91" s="4"/>
      <c r="QHC91" s="4"/>
      <c r="QHD91" s="4"/>
      <c r="QHE91" s="4"/>
      <c r="QHF91" s="4"/>
      <c r="QHG91" s="4"/>
      <c r="QHH91" s="4"/>
      <c r="QHI91" s="4"/>
      <c r="QHJ91" s="4"/>
      <c r="QHK91" s="4"/>
      <c r="QHL91" s="4"/>
      <c r="QHM91" s="4"/>
      <c r="QHN91" s="4"/>
      <c r="QHO91" s="4"/>
      <c r="QHP91" s="4"/>
      <c r="QHQ91" s="4"/>
      <c r="QHR91" s="4"/>
      <c r="QHS91" s="4"/>
      <c r="QHT91" s="4"/>
      <c r="QHU91" s="4"/>
      <c r="QHV91" s="4"/>
      <c r="QHW91" s="4"/>
      <c r="QHX91" s="4"/>
      <c r="QHY91" s="4"/>
      <c r="QHZ91" s="4"/>
      <c r="QIA91" s="4"/>
      <c r="QIB91" s="4"/>
      <c r="QIC91" s="4"/>
      <c r="QID91" s="4"/>
      <c r="QIE91" s="4"/>
      <c r="QIF91" s="4"/>
      <c r="QIG91" s="4"/>
      <c r="QIH91" s="4"/>
      <c r="QII91" s="4"/>
      <c r="QIJ91" s="4"/>
      <c r="QIK91" s="4"/>
      <c r="QIL91" s="4"/>
      <c r="QIM91" s="4"/>
      <c r="QIN91" s="4"/>
      <c r="QIO91" s="4"/>
      <c r="QIP91" s="4"/>
      <c r="QIQ91" s="4"/>
      <c r="QIR91" s="4"/>
      <c r="QIS91" s="4"/>
      <c r="QIT91" s="4"/>
      <c r="QIU91" s="4"/>
      <c r="QIV91" s="4"/>
      <c r="QIW91" s="4"/>
      <c r="QIX91" s="4"/>
      <c r="QIY91" s="4"/>
      <c r="QIZ91" s="4"/>
      <c r="QJA91" s="4"/>
      <c r="QJB91" s="4"/>
      <c r="QJC91" s="4"/>
      <c r="QJD91" s="4"/>
      <c r="QJE91" s="4"/>
      <c r="QJF91" s="4"/>
      <c r="QJG91" s="4"/>
      <c r="QJH91" s="4"/>
      <c r="QJI91" s="4"/>
      <c r="QJJ91" s="4"/>
      <c r="QJK91" s="4"/>
      <c r="QJL91" s="4"/>
      <c r="QJM91" s="4"/>
      <c r="QJN91" s="4"/>
      <c r="QJO91" s="4"/>
      <c r="QJP91" s="4"/>
      <c r="QJQ91" s="4"/>
      <c r="QJR91" s="4"/>
      <c r="QJS91" s="4"/>
      <c r="QJT91" s="4"/>
      <c r="QJU91" s="4"/>
      <c r="QJV91" s="4"/>
      <c r="QJW91" s="4"/>
      <c r="QJX91" s="4"/>
      <c r="QJY91" s="4"/>
      <c r="QJZ91" s="4"/>
      <c r="QKA91" s="4"/>
      <c r="QKB91" s="4"/>
      <c r="QKC91" s="4"/>
      <c r="QKD91" s="4"/>
      <c r="QKE91" s="4"/>
      <c r="QKF91" s="4"/>
      <c r="QKG91" s="4"/>
      <c r="QKH91" s="4"/>
      <c r="QKI91" s="4"/>
      <c r="QKJ91" s="4"/>
      <c r="QKK91" s="4"/>
      <c r="QKL91" s="4"/>
      <c r="QKM91" s="4"/>
      <c r="QKN91" s="4"/>
      <c r="QKO91" s="4"/>
      <c r="QKP91" s="4"/>
      <c r="QKQ91" s="4"/>
      <c r="QKR91" s="4"/>
      <c r="QKS91" s="4"/>
      <c r="QKT91" s="4"/>
      <c r="QKU91" s="4"/>
      <c r="QKV91" s="4"/>
      <c r="QKW91" s="4"/>
      <c r="QKX91" s="4"/>
      <c r="QKY91" s="4"/>
      <c r="QKZ91" s="4"/>
      <c r="QLA91" s="4"/>
      <c r="QLB91" s="4"/>
      <c r="QLC91" s="4"/>
      <c r="QLD91" s="4"/>
      <c r="QLE91" s="4"/>
      <c r="QLF91" s="4"/>
      <c r="QLG91" s="4"/>
      <c r="QLH91" s="4"/>
      <c r="QLI91" s="4"/>
      <c r="QLJ91" s="4"/>
      <c r="QLK91" s="4"/>
      <c r="QLL91" s="4"/>
      <c r="QLM91" s="4"/>
      <c r="QLN91" s="4"/>
      <c r="QLO91" s="4"/>
      <c r="QLP91" s="4"/>
      <c r="QLQ91" s="4"/>
      <c r="QLR91" s="4"/>
      <c r="QLS91" s="4"/>
      <c r="QLT91" s="4"/>
      <c r="QLU91" s="4"/>
      <c r="QLV91" s="4"/>
      <c r="QLW91" s="4"/>
      <c r="QLX91" s="4"/>
      <c r="QLY91" s="4"/>
      <c r="QLZ91" s="4"/>
      <c r="QMA91" s="4"/>
      <c r="QMB91" s="4"/>
      <c r="QMC91" s="4"/>
      <c r="QMD91" s="4"/>
      <c r="QME91" s="4"/>
      <c r="QMF91" s="4"/>
      <c r="QMG91" s="4"/>
      <c r="QMH91" s="4"/>
      <c r="QMI91" s="4"/>
      <c r="QMJ91" s="4"/>
      <c r="QMK91" s="4"/>
      <c r="QML91" s="4"/>
      <c r="QMM91" s="4"/>
      <c r="QMN91" s="4"/>
      <c r="QMO91" s="4"/>
      <c r="QMP91" s="4"/>
      <c r="QMQ91" s="4"/>
      <c r="QMR91" s="4"/>
      <c r="QMS91" s="4"/>
      <c r="QMT91" s="4"/>
      <c r="QMU91" s="4"/>
      <c r="QMV91" s="4"/>
      <c r="QMW91" s="4"/>
      <c r="QMX91" s="4"/>
      <c r="QMY91" s="4"/>
      <c r="QMZ91" s="4"/>
      <c r="QNA91" s="4"/>
      <c r="QNB91" s="4"/>
      <c r="QNC91" s="4"/>
      <c r="QND91" s="4"/>
      <c r="QNE91" s="4"/>
      <c r="QNF91" s="4"/>
      <c r="QNG91" s="4"/>
      <c r="QNH91" s="4"/>
      <c r="QNI91" s="4"/>
      <c r="QNJ91" s="4"/>
      <c r="QNK91" s="4"/>
      <c r="QNL91" s="4"/>
      <c r="QNM91" s="4"/>
      <c r="QNN91" s="4"/>
      <c r="QNO91" s="4"/>
      <c r="QNP91" s="4"/>
      <c r="QNQ91" s="4"/>
      <c r="QNR91" s="4"/>
      <c r="QNS91" s="4"/>
      <c r="QNT91" s="4"/>
      <c r="QNU91" s="4"/>
      <c r="QNV91" s="4"/>
      <c r="QNW91" s="4"/>
      <c r="QNX91" s="4"/>
      <c r="QNY91" s="4"/>
      <c r="QNZ91" s="4"/>
      <c r="QOA91" s="4"/>
      <c r="QOB91" s="4"/>
      <c r="QOC91" s="4"/>
      <c r="QOD91" s="4"/>
      <c r="QOE91" s="4"/>
      <c r="QOF91" s="4"/>
      <c r="QOG91" s="4"/>
      <c r="QOH91" s="4"/>
      <c r="QOI91" s="4"/>
      <c r="QOJ91" s="4"/>
      <c r="QOK91" s="4"/>
      <c r="QOL91" s="4"/>
      <c r="QOM91" s="4"/>
      <c r="QON91" s="4"/>
      <c r="QOO91" s="4"/>
      <c r="QOP91" s="4"/>
      <c r="QOQ91" s="4"/>
      <c r="QOR91" s="4"/>
      <c r="QOS91" s="4"/>
      <c r="QOT91" s="4"/>
      <c r="QOU91" s="4"/>
      <c r="QOV91" s="4"/>
      <c r="QOW91" s="4"/>
      <c r="QOX91" s="4"/>
      <c r="QOY91" s="4"/>
      <c r="QOZ91" s="4"/>
      <c r="QPA91" s="4"/>
      <c r="QPB91" s="4"/>
      <c r="QPC91" s="4"/>
      <c r="QPD91" s="4"/>
      <c r="QPE91" s="4"/>
      <c r="QPF91" s="4"/>
      <c r="QPG91" s="4"/>
      <c r="QPH91" s="4"/>
      <c r="QPI91" s="4"/>
      <c r="QPJ91" s="4"/>
      <c r="QPK91" s="4"/>
      <c r="QPL91" s="4"/>
      <c r="QPM91" s="4"/>
      <c r="QPN91" s="4"/>
      <c r="QPO91" s="4"/>
      <c r="QPP91" s="4"/>
      <c r="QPQ91" s="4"/>
      <c r="QPR91" s="4"/>
      <c r="QPS91" s="4"/>
      <c r="QPT91" s="4"/>
      <c r="QPU91" s="4"/>
      <c r="QPV91" s="4"/>
      <c r="QPW91" s="4"/>
      <c r="QPX91" s="4"/>
      <c r="QPY91" s="4"/>
      <c r="QPZ91" s="4"/>
      <c r="QQA91" s="4"/>
      <c r="QQB91" s="4"/>
      <c r="QQC91" s="4"/>
      <c r="QQD91" s="4"/>
      <c r="QQE91" s="4"/>
      <c r="QQF91" s="4"/>
      <c r="QQG91" s="4"/>
      <c r="QQH91" s="4"/>
      <c r="QQI91" s="4"/>
      <c r="QQJ91" s="4"/>
      <c r="QQK91" s="4"/>
      <c r="QQL91" s="4"/>
      <c r="QQM91" s="4"/>
      <c r="QQN91" s="4"/>
      <c r="QQO91" s="4"/>
      <c r="QQP91" s="4"/>
      <c r="QQQ91" s="4"/>
      <c r="QQR91" s="4"/>
      <c r="QQS91" s="4"/>
      <c r="QQT91" s="4"/>
      <c r="QQU91" s="4"/>
      <c r="QQV91" s="4"/>
      <c r="QQW91" s="4"/>
      <c r="QQX91" s="4"/>
      <c r="QQY91" s="4"/>
      <c r="QQZ91" s="4"/>
      <c r="QRA91" s="4"/>
      <c r="QRB91" s="4"/>
      <c r="QRC91" s="4"/>
      <c r="QRD91" s="4"/>
      <c r="QRE91" s="4"/>
      <c r="QRF91" s="4"/>
      <c r="QRG91" s="4"/>
      <c r="QRH91" s="4"/>
      <c r="QRI91" s="4"/>
      <c r="QRJ91" s="4"/>
      <c r="QRK91" s="4"/>
      <c r="QRL91" s="4"/>
      <c r="QRM91" s="4"/>
      <c r="QRN91" s="4"/>
      <c r="QRO91" s="4"/>
      <c r="QRP91" s="4"/>
      <c r="QRQ91" s="4"/>
      <c r="QRR91" s="4"/>
      <c r="QRS91" s="4"/>
      <c r="QRT91" s="4"/>
      <c r="QRU91" s="4"/>
      <c r="QRV91" s="4"/>
      <c r="QRW91" s="4"/>
      <c r="QRX91" s="4"/>
      <c r="QRY91" s="4"/>
      <c r="QRZ91" s="4"/>
      <c r="QSA91" s="4"/>
      <c r="QSB91" s="4"/>
      <c r="QSC91" s="4"/>
      <c r="QSD91" s="4"/>
      <c r="QSE91" s="4"/>
      <c r="QSF91" s="4"/>
      <c r="QSG91" s="4"/>
      <c r="QSH91" s="4"/>
      <c r="QSI91" s="4"/>
      <c r="QSJ91" s="4"/>
      <c r="QSK91" s="4"/>
      <c r="QSL91" s="4"/>
      <c r="QSM91" s="4"/>
      <c r="QSN91" s="4"/>
      <c r="QSO91" s="4"/>
      <c r="QSP91" s="4"/>
      <c r="QSQ91" s="4"/>
      <c r="QSR91" s="4"/>
      <c r="QSS91" s="4"/>
      <c r="QST91" s="4"/>
      <c r="QSU91" s="4"/>
      <c r="QSV91" s="4"/>
      <c r="QSW91" s="4"/>
      <c r="QSX91" s="4"/>
      <c r="QSY91" s="4"/>
      <c r="QSZ91" s="4"/>
      <c r="QTA91" s="4"/>
      <c r="QTB91" s="4"/>
      <c r="QTC91" s="4"/>
      <c r="QTD91" s="4"/>
      <c r="QTE91" s="4"/>
      <c r="QTF91" s="4"/>
      <c r="QTG91" s="4"/>
      <c r="QTH91" s="4"/>
      <c r="QTI91" s="4"/>
      <c r="QTJ91" s="4"/>
      <c r="QTK91" s="4"/>
      <c r="QTL91" s="4"/>
      <c r="QTM91" s="4"/>
      <c r="QTN91" s="4"/>
      <c r="QTO91" s="4"/>
      <c r="QTP91" s="4"/>
      <c r="QTQ91" s="4"/>
      <c r="QTR91" s="4"/>
      <c r="QTS91" s="4"/>
      <c r="QTT91" s="4"/>
      <c r="QTU91" s="4"/>
      <c r="QTV91" s="4"/>
      <c r="QTW91" s="4"/>
      <c r="QTX91" s="4"/>
      <c r="QTY91" s="4"/>
      <c r="QTZ91" s="4"/>
      <c r="QUA91" s="4"/>
      <c r="QUB91" s="4"/>
      <c r="QUC91" s="4"/>
      <c r="QUD91" s="4"/>
      <c r="QUE91" s="4"/>
      <c r="QUF91" s="4"/>
      <c r="QUG91" s="4"/>
      <c r="QUH91" s="4"/>
      <c r="QUI91" s="4"/>
      <c r="QUJ91" s="4"/>
      <c r="QUK91" s="4"/>
      <c r="QUL91" s="4"/>
      <c r="QUM91" s="4"/>
      <c r="QUN91" s="4"/>
      <c r="QUO91" s="4"/>
      <c r="QUP91" s="4"/>
      <c r="QUQ91" s="4"/>
      <c r="QUR91" s="4"/>
      <c r="QUS91" s="4"/>
      <c r="QUT91" s="4"/>
      <c r="QUU91" s="4"/>
      <c r="QUV91" s="4"/>
      <c r="QUW91" s="4"/>
      <c r="QUX91" s="4"/>
      <c r="QUY91" s="4"/>
      <c r="QUZ91" s="4"/>
      <c r="QVA91" s="4"/>
      <c r="QVB91" s="4"/>
      <c r="QVC91" s="4"/>
      <c r="QVD91" s="4"/>
      <c r="QVE91" s="4"/>
      <c r="QVF91" s="4"/>
      <c r="QVG91" s="4"/>
      <c r="QVH91" s="4"/>
      <c r="QVI91" s="4"/>
      <c r="QVJ91" s="4"/>
      <c r="QVK91" s="4"/>
      <c r="QVL91" s="4"/>
      <c r="QVM91" s="4"/>
      <c r="QVN91" s="4"/>
      <c r="QVO91" s="4"/>
      <c r="QVP91" s="4"/>
      <c r="QVQ91" s="4"/>
      <c r="QVR91" s="4"/>
      <c r="QVS91" s="4"/>
      <c r="QVT91" s="4"/>
      <c r="QVU91" s="4"/>
      <c r="QVV91" s="4"/>
      <c r="QVW91" s="4"/>
      <c r="QVX91" s="4"/>
      <c r="QVY91" s="4"/>
      <c r="QVZ91" s="4"/>
      <c r="QWA91" s="4"/>
      <c r="QWB91" s="4"/>
      <c r="QWC91" s="4"/>
      <c r="QWD91" s="4"/>
      <c r="QWE91" s="4"/>
      <c r="QWF91" s="4"/>
      <c r="QWG91" s="4"/>
      <c r="QWH91" s="4"/>
      <c r="QWI91" s="4"/>
      <c r="QWJ91" s="4"/>
      <c r="QWK91" s="4"/>
      <c r="QWL91" s="4"/>
      <c r="QWM91" s="4"/>
      <c r="QWN91" s="4"/>
      <c r="QWO91" s="4"/>
      <c r="QWP91" s="4"/>
      <c r="QWQ91" s="4"/>
      <c r="QWR91" s="4"/>
      <c r="QWS91" s="4"/>
      <c r="QWT91" s="4"/>
      <c r="QWU91" s="4"/>
      <c r="QWV91" s="4"/>
      <c r="QWW91" s="4"/>
      <c r="QWX91" s="4"/>
      <c r="QWY91" s="4"/>
      <c r="QWZ91" s="4"/>
      <c r="QXA91" s="4"/>
      <c r="QXB91" s="4"/>
      <c r="QXC91" s="4"/>
      <c r="QXD91" s="4"/>
      <c r="QXE91" s="4"/>
      <c r="QXF91" s="4"/>
      <c r="QXG91" s="4"/>
      <c r="QXH91" s="4"/>
      <c r="QXI91" s="4"/>
      <c r="QXJ91" s="4"/>
      <c r="QXK91" s="4"/>
      <c r="QXL91" s="4"/>
      <c r="QXM91" s="4"/>
      <c r="QXN91" s="4"/>
      <c r="QXO91" s="4"/>
      <c r="QXP91" s="4"/>
      <c r="QXQ91" s="4"/>
      <c r="QXR91" s="4"/>
      <c r="QXS91" s="4"/>
      <c r="QXT91" s="4"/>
      <c r="QXU91" s="4"/>
      <c r="QXV91" s="4"/>
      <c r="QXW91" s="4"/>
      <c r="QXX91" s="4"/>
      <c r="QXY91" s="4"/>
      <c r="QXZ91" s="4"/>
      <c r="QYA91" s="4"/>
      <c r="QYB91" s="4"/>
      <c r="QYC91" s="4"/>
      <c r="QYD91" s="4"/>
      <c r="QYE91" s="4"/>
      <c r="QYF91" s="4"/>
      <c r="QYG91" s="4"/>
      <c r="QYH91" s="4"/>
      <c r="QYI91" s="4"/>
      <c r="QYJ91" s="4"/>
      <c r="QYK91" s="4"/>
      <c r="QYL91" s="4"/>
      <c r="QYM91" s="4"/>
      <c r="QYN91" s="4"/>
      <c r="QYO91" s="4"/>
      <c r="QYP91" s="4"/>
      <c r="QYQ91" s="4"/>
      <c r="QYR91" s="4"/>
      <c r="QYS91" s="4"/>
      <c r="QYT91" s="4"/>
      <c r="QYU91" s="4"/>
      <c r="QYV91" s="4"/>
      <c r="QYW91" s="4"/>
      <c r="QYX91" s="4"/>
      <c r="QYY91" s="4"/>
      <c r="QYZ91" s="4"/>
      <c r="QZA91" s="4"/>
      <c r="QZB91" s="4"/>
      <c r="QZC91" s="4"/>
      <c r="QZD91" s="4"/>
      <c r="QZE91" s="4"/>
      <c r="QZF91" s="4"/>
      <c r="QZG91" s="4"/>
      <c r="QZH91" s="4"/>
      <c r="QZI91" s="4"/>
      <c r="QZJ91" s="4"/>
      <c r="QZK91" s="4"/>
      <c r="QZL91" s="4"/>
      <c r="QZM91" s="4"/>
      <c r="QZN91" s="4"/>
      <c r="QZO91" s="4"/>
      <c r="QZP91" s="4"/>
      <c r="QZQ91" s="4"/>
      <c r="QZR91" s="4"/>
      <c r="QZS91" s="4"/>
      <c r="QZT91" s="4"/>
      <c r="QZU91" s="4"/>
      <c r="QZV91" s="4"/>
      <c r="QZW91" s="4"/>
      <c r="QZX91" s="4"/>
      <c r="QZY91" s="4"/>
      <c r="QZZ91" s="4"/>
      <c r="RAA91" s="4"/>
      <c r="RAB91" s="4"/>
      <c r="RAC91" s="4"/>
      <c r="RAD91" s="4"/>
      <c r="RAE91" s="4"/>
      <c r="RAF91" s="4"/>
      <c r="RAG91" s="4"/>
      <c r="RAH91" s="4"/>
      <c r="RAI91" s="4"/>
      <c r="RAJ91" s="4"/>
      <c r="RAK91" s="4"/>
      <c r="RAL91" s="4"/>
      <c r="RAM91" s="4"/>
      <c r="RAN91" s="4"/>
      <c r="RAO91" s="4"/>
      <c r="RAP91" s="4"/>
      <c r="RAQ91" s="4"/>
      <c r="RAR91" s="4"/>
      <c r="RAS91" s="4"/>
      <c r="RAT91" s="4"/>
      <c r="RAU91" s="4"/>
      <c r="RAV91" s="4"/>
      <c r="RAW91" s="4"/>
      <c r="RAX91" s="4"/>
      <c r="RAY91" s="4"/>
      <c r="RAZ91" s="4"/>
      <c r="RBA91" s="4"/>
      <c r="RBB91" s="4"/>
      <c r="RBC91" s="4"/>
      <c r="RBD91" s="4"/>
      <c r="RBE91" s="4"/>
      <c r="RBF91" s="4"/>
      <c r="RBG91" s="4"/>
      <c r="RBH91" s="4"/>
      <c r="RBI91" s="4"/>
      <c r="RBJ91" s="4"/>
      <c r="RBK91" s="4"/>
      <c r="RBL91" s="4"/>
      <c r="RBM91" s="4"/>
      <c r="RBN91" s="4"/>
      <c r="RBO91" s="4"/>
      <c r="RBP91" s="4"/>
      <c r="RBQ91" s="4"/>
      <c r="RBR91" s="4"/>
      <c r="RBS91" s="4"/>
      <c r="RBT91" s="4"/>
      <c r="RBU91" s="4"/>
      <c r="RBV91" s="4"/>
      <c r="RBW91" s="4"/>
      <c r="RBX91" s="4"/>
      <c r="RBY91" s="4"/>
      <c r="RBZ91" s="4"/>
      <c r="RCA91" s="4"/>
      <c r="RCB91" s="4"/>
      <c r="RCC91" s="4"/>
      <c r="RCD91" s="4"/>
      <c r="RCE91" s="4"/>
      <c r="RCF91" s="4"/>
      <c r="RCG91" s="4"/>
      <c r="RCH91" s="4"/>
      <c r="RCI91" s="4"/>
      <c r="RCJ91" s="4"/>
      <c r="RCK91" s="4"/>
      <c r="RCL91" s="4"/>
      <c r="RCM91" s="4"/>
      <c r="RCN91" s="4"/>
      <c r="RCO91" s="4"/>
      <c r="RCP91" s="4"/>
      <c r="RCQ91" s="4"/>
      <c r="RCR91" s="4"/>
      <c r="RCS91" s="4"/>
      <c r="RCT91" s="4"/>
      <c r="RCU91" s="4"/>
      <c r="RCV91" s="4"/>
      <c r="RCW91" s="4"/>
      <c r="RCX91" s="4"/>
      <c r="RCY91" s="4"/>
      <c r="RCZ91" s="4"/>
      <c r="RDA91" s="4"/>
      <c r="RDB91" s="4"/>
      <c r="RDC91" s="4"/>
      <c r="RDD91" s="4"/>
      <c r="RDE91" s="4"/>
      <c r="RDF91" s="4"/>
      <c r="RDG91" s="4"/>
      <c r="RDH91" s="4"/>
      <c r="RDI91" s="4"/>
      <c r="RDJ91" s="4"/>
      <c r="RDK91" s="4"/>
      <c r="RDL91" s="4"/>
      <c r="RDM91" s="4"/>
      <c r="RDN91" s="4"/>
      <c r="RDO91" s="4"/>
      <c r="RDP91" s="4"/>
      <c r="RDQ91" s="4"/>
      <c r="RDR91" s="4"/>
      <c r="RDS91" s="4"/>
      <c r="RDT91" s="4"/>
      <c r="RDU91" s="4"/>
      <c r="RDV91" s="4"/>
      <c r="RDW91" s="4"/>
      <c r="RDX91" s="4"/>
      <c r="RDY91" s="4"/>
      <c r="RDZ91" s="4"/>
      <c r="REA91" s="4"/>
      <c r="REB91" s="4"/>
      <c r="REC91" s="4"/>
      <c r="RED91" s="4"/>
      <c r="REE91" s="4"/>
      <c r="REF91" s="4"/>
      <c r="REG91" s="4"/>
      <c r="REH91" s="4"/>
      <c r="REI91" s="4"/>
      <c r="REJ91" s="4"/>
      <c r="REK91" s="4"/>
      <c r="REL91" s="4"/>
      <c r="REM91" s="4"/>
      <c r="REN91" s="4"/>
      <c r="REO91" s="4"/>
      <c r="REP91" s="4"/>
      <c r="REQ91" s="4"/>
      <c r="RER91" s="4"/>
      <c r="RES91" s="4"/>
      <c r="RET91" s="4"/>
      <c r="REU91" s="4"/>
      <c r="REV91" s="4"/>
      <c r="REW91" s="4"/>
      <c r="REX91" s="4"/>
      <c r="REY91" s="4"/>
      <c r="REZ91" s="4"/>
      <c r="RFA91" s="4"/>
      <c r="RFB91" s="4"/>
      <c r="RFC91" s="4"/>
      <c r="RFD91" s="4"/>
      <c r="RFE91" s="4"/>
      <c r="RFF91" s="4"/>
      <c r="RFG91" s="4"/>
      <c r="RFH91" s="4"/>
      <c r="RFI91" s="4"/>
      <c r="RFJ91" s="4"/>
      <c r="RFK91" s="4"/>
      <c r="RFL91" s="4"/>
      <c r="RFM91" s="4"/>
      <c r="RFN91" s="4"/>
      <c r="RFO91" s="4"/>
      <c r="RFP91" s="4"/>
      <c r="RFQ91" s="4"/>
      <c r="RFR91" s="4"/>
      <c r="RFS91" s="4"/>
      <c r="RFT91" s="4"/>
      <c r="RFU91" s="4"/>
      <c r="RFV91" s="4"/>
      <c r="RFW91" s="4"/>
      <c r="RFX91" s="4"/>
      <c r="RFY91" s="4"/>
      <c r="RFZ91" s="4"/>
      <c r="RGA91" s="4"/>
      <c r="RGB91" s="4"/>
      <c r="RGC91" s="4"/>
      <c r="RGD91" s="4"/>
      <c r="RGE91" s="4"/>
      <c r="RGF91" s="4"/>
      <c r="RGG91" s="4"/>
      <c r="RGH91" s="4"/>
      <c r="RGI91" s="4"/>
      <c r="RGJ91" s="4"/>
      <c r="RGK91" s="4"/>
      <c r="RGL91" s="4"/>
      <c r="RGM91" s="4"/>
      <c r="RGN91" s="4"/>
      <c r="RGO91" s="4"/>
      <c r="RGP91" s="4"/>
      <c r="RGQ91" s="4"/>
      <c r="RGR91" s="4"/>
      <c r="RGS91" s="4"/>
      <c r="RGT91" s="4"/>
      <c r="RGU91" s="4"/>
      <c r="RGV91" s="4"/>
      <c r="RGW91" s="4"/>
      <c r="RGX91" s="4"/>
      <c r="RGY91" s="4"/>
      <c r="RGZ91" s="4"/>
      <c r="RHA91" s="4"/>
      <c r="RHB91" s="4"/>
      <c r="RHC91" s="4"/>
      <c r="RHD91" s="4"/>
      <c r="RHE91" s="4"/>
      <c r="RHF91" s="4"/>
      <c r="RHG91" s="4"/>
      <c r="RHH91" s="4"/>
      <c r="RHI91" s="4"/>
      <c r="RHJ91" s="4"/>
      <c r="RHK91" s="4"/>
      <c r="RHL91" s="4"/>
      <c r="RHM91" s="4"/>
      <c r="RHN91" s="4"/>
      <c r="RHO91" s="4"/>
      <c r="RHP91" s="4"/>
      <c r="RHQ91" s="4"/>
      <c r="RHR91" s="4"/>
      <c r="RHS91" s="4"/>
      <c r="RHT91" s="4"/>
      <c r="RHU91" s="4"/>
      <c r="RHV91" s="4"/>
      <c r="RHW91" s="4"/>
      <c r="RHX91" s="4"/>
      <c r="RHY91" s="4"/>
      <c r="RHZ91" s="4"/>
      <c r="RIA91" s="4"/>
      <c r="RIB91" s="4"/>
      <c r="RIC91" s="4"/>
      <c r="RID91" s="4"/>
      <c r="RIE91" s="4"/>
      <c r="RIF91" s="4"/>
      <c r="RIG91" s="4"/>
      <c r="RIH91" s="4"/>
      <c r="RII91" s="4"/>
      <c r="RIJ91" s="4"/>
      <c r="RIK91" s="4"/>
      <c r="RIL91" s="4"/>
      <c r="RIM91" s="4"/>
      <c r="RIN91" s="4"/>
      <c r="RIO91" s="4"/>
      <c r="RIP91" s="4"/>
      <c r="RIQ91" s="4"/>
      <c r="RIR91" s="4"/>
      <c r="RIS91" s="4"/>
      <c r="RIT91" s="4"/>
      <c r="RIU91" s="4"/>
      <c r="RIV91" s="4"/>
      <c r="RIW91" s="4"/>
      <c r="RIX91" s="4"/>
      <c r="RIY91" s="4"/>
      <c r="RIZ91" s="4"/>
      <c r="RJA91" s="4"/>
      <c r="RJB91" s="4"/>
      <c r="RJC91" s="4"/>
      <c r="RJD91" s="4"/>
      <c r="RJE91" s="4"/>
      <c r="RJF91" s="4"/>
      <c r="RJG91" s="4"/>
      <c r="RJH91" s="4"/>
      <c r="RJI91" s="4"/>
      <c r="RJJ91" s="4"/>
      <c r="RJK91" s="4"/>
      <c r="RJL91" s="4"/>
      <c r="RJM91" s="4"/>
      <c r="RJN91" s="4"/>
      <c r="RJO91" s="4"/>
      <c r="RJP91" s="4"/>
      <c r="RJQ91" s="4"/>
      <c r="RJR91" s="4"/>
      <c r="RJS91" s="4"/>
      <c r="RJT91" s="4"/>
      <c r="RJU91" s="4"/>
      <c r="RJV91" s="4"/>
      <c r="RJW91" s="4"/>
      <c r="RJX91" s="4"/>
      <c r="RJY91" s="4"/>
      <c r="RJZ91" s="4"/>
      <c r="RKA91" s="4"/>
      <c r="RKB91" s="4"/>
      <c r="RKC91" s="4"/>
      <c r="RKD91" s="4"/>
      <c r="RKE91" s="4"/>
      <c r="RKF91" s="4"/>
      <c r="RKG91" s="4"/>
      <c r="RKH91" s="4"/>
      <c r="RKI91" s="4"/>
      <c r="RKJ91" s="4"/>
      <c r="RKK91" s="4"/>
      <c r="RKL91" s="4"/>
      <c r="RKM91" s="4"/>
      <c r="RKN91" s="4"/>
      <c r="RKO91" s="4"/>
      <c r="RKP91" s="4"/>
      <c r="RKQ91" s="4"/>
      <c r="RKR91" s="4"/>
      <c r="RKS91" s="4"/>
      <c r="RKT91" s="4"/>
      <c r="RKU91" s="4"/>
      <c r="RKV91" s="4"/>
      <c r="RKW91" s="4"/>
      <c r="RKX91" s="4"/>
      <c r="RKY91" s="4"/>
      <c r="RKZ91" s="4"/>
      <c r="RLA91" s="4"/>
      <c r="RLB91" s="4"/>
      <c r="RLC91" s="4"/>
      <c r="RLD91" s="4"/>
      <c r="RLE91" s="4"/>
      <c r="RLF91" s="4"/>
      <c r="RLG91" s="4"/>
      <c r="RLH91" s="4"/>
      <c r="RLI91" s="4"/>
      <c r="RLJ91" s="4"/>
      <c r="RLK91" s="4"/>
      <c r="RLL91" s="4"/>
      <c r="RLM91" s="4"/>
      <c r="RLN91" s="4"/>
      <c r="RLO91" s="4"/>
      <c r="RLP91" s="4"/>
      <c r="RLQ91" s="4"/>
      <c r="RLR91" s="4"/>
      <c r="RLS91" s="4"/>
      <c r="RLT91" s="4"/>
      <c r="RLU91" s="4"/>
      <c r="RLV91" s="4"/>
      <c r="RLW91" s="4"/>
      <c r="RLX91" s="4"/>
      <c r="RLY91" s="4"/>
      <c r="RLZ91" s="4"/>
      <c r="RMA91" s="4"/>
      <c r="RMB91" s="4"/>
      <c r="RMC91" s="4"/>
      <c r="RMD91" s="4"/>
      <c r="RME91" s="4"/>
      <c r="RMF91" s="4"/>
      <c r="RMG91" s="4"/>
      <c r="RMH91" s="4"/>
      <c r="RMI91" s="4"/>
      <c r="RMJ91" s="4"/>
      <c r="RMK91" s="4"/>
      <c r="RML91" s="4"/>
      <c r="RMM91" s="4"/>
      <c r="RMN91" s="4"/>
      <c r="RMO91" s="4"/>
      <c r="RMP91" s="4"/>
      <c r="RMQ91" s="4"/>
      <c r="RMR91" s="4"/>
      <c r="RMS91" s="4"/>
      <c r="RMT91" s="4"/>
      <c r="RMU91" s="4"/>
      <c r="RMV91" s="4"/>
      <c r="RMW91" s="4"/>
      <c r="RMX91" s="4"/>
      <c r="RMY91" s="4"/>
      <c r="RMZ91" s="4"/>
      <c r="RNA91" s="4"/>
      <c r="RNB91" s="4"/>
      <c r="RNC91" s="4"/>
      <c r="RND91" s="4"/>
      <c r="RNE91" s="4"/>
      <c r="RNF91" s="4"/>
      <c r="RNG91" s="4"/>
      <c r="RNH91" s="4"/>
      <c r="RNI91" s="4"/>
      <c r="RNJ91" s="4"/>
      <c r="RNK91" s="4"/>
      <c r="RNL91" s="4"/>
      <c r="RNM91" s="4"/>
      <c r="RNN91" s="4"/>
      <c r="RNO91" s="4"/>
      <c r="RNP91" s="4"/>
      <c r="RNQ91" s="4"/>
      <c r="RNR91" s="4"/>
      <c r="RNS91" s="4"/>
      <c r="RNT91" s="4"/>
      <c r="RNU91" s="4"/>
      <c r="RNV91" s="4"/>
      <c r="RNW91" s="4"/>
      <c r="RNX91" s="4"/>
      <c r="RNY91" s="4"/>
      <c r="RNZ91" s="4"/>
      <c r="ROA91" s="4"/>
      <c r="ROB91" s="4"/>
      <c r="ROC91" s="4"/>
      <c r="ROD91" s="4"/>
      <c r="ROE91" s="4"/>
      <c r="ROF91" s="4"/>
      <c r="ROG91" s="4"/>
      <c r="ROH91" s="4"/>
      <c r="ROI91" s="4"/>
      <c r="ROJ91" s="4"/>
      <c r="ROK91" s="4"/>
      <c r="ROL91" s="4"/>
      <c r="ROM91" s="4"/>
      <c r="RON91" s="4"/>
      <c r="ROO91" s="4"/>
      <c r="ROP91" s="4"/>
      <c r="ROQ91" s="4"/>
      <c r="ROR91" s="4"/>
      <c r="ROS91" s="4"/>
      <c r="ROT91" s="4"/>
      <c r="ROU91" s="4"/>
      <c r="ROV91" s="4"/>
      <c r="ROW91" s="4"/>
      <c r="ROX91" s="4"/>
      <c r="ROY91" s="4"/>
      <c r="ROZ91" s="4"/>
      <c r="RPA91" s="4"/>
      <c r="RPB91" s="4"/>
      <c r="RPC91" s="4"/>
      <c r="RPD91" s="4"/>
      <c r="RPE91" s="4"/>
      <c r="RPF91" s="4"/>
      <c r="RPG91" s="4"/>
      <c r="RPH91" s="4"/>
      <c r="RPI91" s="4"/>
      <c r="RPJ91" s="4"/>
      <c r="RPK91" s="4"/>
      <c r="RPL91" s="4"/>
      <c r="RPM91" s="4"/>
      <c r="RPN91" s="4"/>
      <c r="RPO91" s="4"/>
      <c r="RPP91" s="4"/>
      <c r="RPQ91" s="4"/>
      <c r="RPR91" s="4"/>
      <c r="RPS91" s="4"/>
      <c r="RPT91" s="4"/>
      <c r="RPU91" s="4"/>
      <c r="RPV91" s="4"/>
      <c r="RPW91" s="4"/>
      <c r="RPX91" s="4"/>
      <c r="RPY91" s="4"/>
      <c r="RPZ91" s="4"/>
      <c r="RQA91" s="4"/>
      <c r="RQB91" s="4"/>
      <c r="RQC91" s="4"/>
      <c r="RQD91" s="4"/>
      <c r="RQE91" s="4"/>
      <c r="RQF91" s="4"/>
      <c r="RQG91" s="4"/>
      <c r="RQH91" s="4"/>
      <c r="RQI91" s="4"/>
      <c r="RQJ91" s="4"/>
      <c r="RQK91" s="4"/>
      <c r="RQL91" s="4"/>
      <c r="RQM91" s="4"/>
      <c r="RQN91" s="4"/>
      <c r="RQO91" s="4"/>
      <c r="RQP91" s="4"/>
      <c r="RQQ91" s="4"/>
      <c r="RQR91" s="4"/>
      <c r="RQS91" s="4"/>
      <c r="RQT91" s="4"/>
      <c r="RQU91" s="4"/>
      <c r="RQV91" s="4"/>
      <c r="RQW91" s="4"/>
      <c r="RQX91" s="4"/>
      <c r="RQY91" s="4"/>
      <c r="RQZ91" s="4"/>
      <c r="RRA91" s="4"/>
      <c r="RRB91" s="4"/>
      <c r="RRC91" s="4"/>
      <c r="RRD91" s="4"/>
      <c r="RRE91" s="4"/>
      <c r="RRF91" s="4"/>
      <c r="RRG91" s="4"/>
      <c r="RRH91" s="4"/>
      <c r="RRI91" s="4"/>
      <c r="RRJ91" s="4"/>
      <c r="RRK91" s="4"/>
      <c r="RRL91" s="4"/>
      <c r="RRM91" s="4"/>
      <c r="RRN91" s="4"/>
      <c r="RRO91" s="4"/>
      <c r="RRP91" s="4"/>
      <c r="RRQ91" s="4"/>
      <c r="RRR91" s="4"/>
      <c r="RRS91" s="4"/>
      <c r="RRT91" s="4"/>
      <c r="RRU91" s="4"/>
      <c r="RRV91" s="4"/>
      <c r="RRW91" s="4"/>
      <c r="RRX91" s="4"/>
      <c r="RRY91" s="4"/>
      <c r="RRZ91" s="4"/>
      <c r="RSA91" s="4"/>
      <c r="RSB91" s="4"/>
      <c r="RSC91" s="4"/>
      <c r="RSD91" s="4"/>
      <c r="RSE91" s="4"/>
      <c r="RSF91" s="4"/>
      <c r="RSG91" s="4"/>
      <c r="RSH91" s="4"/>
      <c r="RSI91" s="4"/>
      <c r="RSJ91" s="4"/>
      <c r="RSK91" s="4"/>
      <c r="RSL91" s="4"/>
      <c r="RSM91" s="4"/>
      <c r="RSN91" s="4"/>
      <c r="RSO91" s="4"/>
      <c r="RSP91" s="4"/>
      <c r="RSQ91" s="4"/>
      <c r="RSR91" s="4"/>
      <c r="RSS91" s="4"/>
      <c r="RST91" s="4"/>
      <c r="RSU91" s="4"/>
      <c r="RSV91" s="4"/>
      <c r="RSW91" s="4"/>
      <c r="RSX91" s="4"/>
      <c r="RSY91" s="4"/>
      <c r="RSZ91" s="4"/>
      <c r="RTA91" s="4"/>
      <c r="RTB91" s="4"/>
      <c r="RTC91" s="4"/>
      <c r="RTD91" s="4"/>
      <c r="RTE91" s="4"/>
      <c r="RTF91" s="4"/>
      <c r="RTG91" s="4"/>
      <c r="RTH91" s="4"/>
      <c r="RTI91" s="4"/>
      <c r="RTJ91" s="4"/>
      <c r="RTK91" s="4"/>
      <c r="RTL91" s="4"/>
      <c r="RTM91" s="4"/>
      <c r="RTN91" s="4"/>
      <c r="RTO91" s="4"/>
      <c r="RTP91" s="4"/>
      <c r="RTQ91" s="4"/>
      <c r="RTR91" s="4"/>
      <c r="RTS91" s="4"/>
      <c r="RTT91" s="4"/>
      <c r="RTU91" s="4"/>
      <c r="RTV91" s="4"/>
      <c r="RTW91" s="4"/>
      <c r="RTX91" s="4"/>
      <c r="RTY91" s="4"/>
      <c r="RTZ91" s="4"/>
      <c r="RUA91" s="4"/>
      <c r="RUB91" s="4"/>
      <c r="RUC91" s="4"/>
      <c r="RUD91" s="4"/>
      <c r="RUE91" s="4"/>
      <c r="RUF91" s="4"/>
      <c r="RUG91" s="4"/>
      <c r="RUH91" s="4"/>
      <c r="RUI91" s="4"/>
      <c r="RUJ91" s="4"/>
      <c r="RUK91" s="4"/>
      <c r="RUL91" s="4"/>
      <c r="RUM91" s="4"/>
      <c r="RUN91" s="4"/>
      <c r="RUO91" s="4"/>
      <c r="RUP91" s="4"/>
      <c r="RUQ91" s="4"/>
      <c r="RUR91" s="4"/>
      <c r="RUS91" s="4"/>
      <c r="RUT91" s="4"/>
      <c r="RUU91" s="4"/>
      <c r="RUV91" s="4"/>
      <c r="RUW91" s="4"/>
      <c r="RUX91" s="4"/>
      <c r="RUY91" s="4"/>
      <c r="RUZ91" s="4"/>
      <c r="RVA91" s="4"/>
      <c r="RVB91" s="4"/>
      <c r="RVC91" s="4"/>
      <c r="RVD91" s="4"/>
      <c r="RVE91" s="4"/>
      <c r="RVF91" s="4"/>
      <c r="RVG91" s="4"/>
      <c r="RVH91" s="4"/>
      <c r="RVI91" s="4"/>
      <c r="RVJ91" s="4"/>
      <c r="RVK91" s="4"/>
      <c r="RVL91" s="4"/>
      <c r="RVM91" s="4"/>
      <c r="RVN91" s="4"/>
      <c r="RVO91" s="4"/>
      <c r="RVP91" s="4"/>
      <c r="RVQ91" s="4"/>
      <c r="RVR91" s="4"/>
      <c r="RVS91" s="4"/>
      <c r="RVT91" s="4"/>
      <c r="RVU91" s="4"/>
      <c r="RVV91" s="4"/>
      <c r="RVW91" s="4"/>
      <c r="RVX91" s="4"/>
      <c r="RVY91" s="4"/>
      <c r="RVZ91" s="4"/>
      <c r="RWA91" s="4"/>
      <c r="RWB91" s="4"/>
      <c r="RWC91" s="4"/>
      <c r="RWD91" s="4"/>
      <c r="RWE91" s="4"/>
      <c r="RWF91" s="4"/>
      <c r="RWG91" s="4"/>
      <c r="RWH91" s="4"/>
      <c r="RWI91" s="4"/>
      <c r="RWJ91" s="4"/>
      <c r="RWK91" s="4"/>
      <c r="RWL91" s="4"/>
      <c r="RWM91" s="4"/>
      <c r="RWN91" s="4"/>
      <c r="RWO91" s="4"/>
      <c r="RWP91" s="4"/>
      <c r="RWQ91" s="4"/>
      <c r="RWR91" s="4"/>
      <c r="RWS91" s="4"/>
      <c r="RWT91" s="4"/>
      <c r="RWU91" s="4"/>
      <c r="RWV91" s="4"/>
      <c r="RWW91" s="4"/>
      <c r="RWX91" s="4"/>
      <c r="RWY91" s="4"/>
      <c r="RWZ91" s="4"/>
      <c r="RXA91" s="4"/>
      <c r="RXB91" s="4"/>
      <c r="RXC91" s="4"/>
      <c r="RXD91" s="4"/>
      <c r="RXE91" s="4"/>
      <c r="RXF91" s="4"/>
      <c r="RXG91" s="4"/>
      <c r="RXH91" s="4"/>
      <c r="RXI91" s="4"/>
      <c r="RXJ91" s="4"/>
      <c r="RXK91" s="4"/>
      <c r="RXL91" s="4"/>
      <c r="RXM91" s="4"/>
      <c r="RXN91" s="4"/>
      <c r="RXO91" s="4"/>
      <c r="RXP91" s="4"/>
      <c r="RXQ91" s="4"/>
      <c r="RXR91" s="4"/>
      <c r="RXS91" s="4"/>
      <c r="RXT91" s="4"/>
      <c r="RXU91" s="4"/>
      <c r="RXV91" s="4"/>
      <c r="RXW91" s="4"/>
      <c r="RXX91" s="4"/>
      <c r="RXY91" s="4"/>
      <c r="RXZ91" s="4"/>
      <c r="RYA91" s="4"/>
      <c r="RYB91" s="4"/>
      <c r="RYC91" s="4"/>
      <c r="RYD91" s="4"/>
      <c r="RYE91" s="4"/>
      <c r="RYF91" s="4"/>
      <c r="RYG91" s="4"/>
      <c r="RYH91" s="4"/>
      <c r="RYI91" s="4"/>
      <c r="RYJ91" s="4"/>
      <c r="RYK91" s="4"/>
      <c r="RYL91" s="4"/>
      <c r="RYM91" s="4"/>
      <c r="RYN91" s="4"/>
      <c r="RYO91" s="4"/>
      <c r="RYP91" s="4"/>
      <c r="RYQ91" s="4"/>
      <c r="RYR91" s="4"/>
      <c r="RYS91" s="4"/>
      <c r="RYT91" s="4"/>
      <c r="RYU91" s="4"/>
      <c r="RYV91" s="4"/>
      <c r="RYW91" s="4"/>
      <c r="RYX91" s="4"/>
      <c r="RYY91" s="4"/>
      <c r="RYZ91" s="4"/>
      <c r="RZA91" s="4"/>
      <c r="RZB91" s="4"/>
      <c r="RZC91" s="4"/>
      <c r="RZD91" s="4"/>
      <c r="RZE91" s="4"/>
      <c r="RZF91" s="4"/>
      <c r="RZG91" s="4"/>
      <c r="RZH91" s="4"/>
      <c r="RZI91" s="4"/>
      <c r="RZJ91" s="4"/>
      <c r="RZK91" s="4"/>
      <c r="RZL91" s="4"/>
      <c r="RZM91" s="4"/>
      <c r="RZN91" s="4"/>
      <c r="RZO91" s="4"/>
      <c r="RZP91" s="4"/>
      <c r="RZQ91" s="4"/>
      <c r="RZR91" s="4"/>
      <c r="RZS91" s="4"/>
      <c r="RZT91" s="4"/>
      <c r="RZU91" s="4"/>
      <c r="RZV91" s="4"/>
      <c r="RZW91" s="4"/>
      <c r="RZX91" s="4"/>
      <c r="RZY91" s="4"/>
      <c r="RZZ91" s="4"/>
      <c r="SAA91" s="4"/>
      <c r="SAB91" s="4"/>
      <c r="SAC91" s="4"/>
      <c r="SAD91" s="4"/>
      <c r="SAE91" s="4"/>
      <c r="SAF91" s="4"/>
      <c r="SAG91" s="4"/>
      <c r="SAH91" s="4"/>
      <c r="SAI91" s="4"/>
      <c r="SAJ91" s="4"/>
      <c r="SAK91" s="4"/>
      <c r="SAL91" s="4"/>
      <c r="SAM91" s="4"/>
      <c r="SAN91" s="4"/>
      <c r="SAO91" s="4"/>
      <c r="SAP91" s="4"/>
      <c r="SAQ91" s="4"/>
      <c r="SAR91" s="4"/>
      <c r="SAS91" s="4"/>
      <c r="SAT91" s="4"/>
      <c r="SAU91" s="4"/>
      <c r="SAV91" s="4"/>
      <c r="SAW91" s="4"/>
      <c r="SAX91" s="4"/>
      <c r="SAY91" s="4"/>
      <c r="SAZ91" s="4"/>
      <c r="SBA91" s="4"/>
      <c r="SBB91" s="4"/>
      <c r="SBC91" s="4"/>
      <c r="SBD91" s="4"/>
      <c r="SBE91" s="4"/>
      <c r="SBF91" s="4"/>
      <c r="SBG91" s="4"/>
      <c r="SBH91" s="4"/>
      <c r="SBI91" s="4"/>
      <c r="SBJ91" s="4"/>
      <c r="SBK91" s="4"/>
      <c r="SBL91" s="4"/>
      <c r="SBM91" s="4"/>
      <c r="SBN91" s="4"/>
      <c r="SBO91" s="4"/>
      <c r="SBP91" s="4"/>
      <c r="SBQ91" s="4"/>
      <c r="SBR91" s="4"/>
      <c r="SBS91" s="4"/>
      <c r="SBT91" s="4"/>
      <c r="SBU91" s="4"/>
      <c r="SBV91" s="4"/>
      <c r="SBW91" s="4"/>
      <c r="SBX91" s="4"/>
      <c r="SBY91" s="4"/>
      <c r="SBZ91" s="4"/>
      <c r="SCA91" s="4"/>
      <c r="SCB91" s="4"/>
      <c r="SCC91" s="4"/>
      <c r="SCD91" s="4"/>
      <c r="SCE91" s="4"/>
      <c r="SCF91" s="4"/>
      <c r="SCG91" s="4"/>
      <c r="SCH91" s="4"/>
      <c r="SCI91" s="4"/>
      <c r="SCJ91" s="4"/>
      <c r="SCK91" s="4"/>
      <c r="SCL91" s="4"/>
      <c r="SCM91" s="4"/>
      <c r="SCN91" s="4"/>
      <c r="SCO91" s="4"/>
      <c r="SCP91" s="4"/>
      <c r="SCQ91" s="4"/>
      <c r="SCR91" s="4"/>
      <c r="SCS91" s="4"/>
      <c r="SCT91" s="4"/>
      <c r="SCU91" s="4"/>
      <c r="SCV91" s="4"/>
      <c r="SCW91" s="4"/>
      <c r="SCX91" s="4"/>
      <c r="SCY91" s="4"/>
      <c r="SCZ91" s="4"/>
      <c r="SDA91" s="4"/>
      <c r="SDB91" s="4"/>
      <c r="SDC91" s="4"/>
      <c r="SDD91" s="4"/>
      <c r="SDE91" s="4"/>
      <c r="SDF91" s="4"/>
      <c r="SDG91" s="4"/>
      <c r="SDH91" s="4"/>
      <c r="SDI91" s="4"/>
      <c r="SDJ91" s="4"/>
      <c r="SDK91" s="4"/>
      <c r="SDL91" s="4"/>
      <c r="SDM91" s="4"/>
      <c r="SDN91" s="4"/>
      <c r="SDO91" s="4"/>
      <c r="SDP91" s="4"/>
      <c r="SDQ91" s="4"/>
      <c r="SDR91" s="4"/>
      <c r="SDS91" s="4"/>
      <c r="SDT91" s="4"/>
      <c r="SDU91" s="4"/>
      <c r="SDV91" s="4"/>
      <c r="SDW91" s="4"/>
      <c r="SDX91" s="4"/>
      <c r="SDY91" s="4"/>
      <c r="SDZ91" s="4"/>
      <c r="SEA91" s="4"/>
      <c r="SEB91" s="4"/>
      <c r="SEC91" s="4"/>
      <c r="SED91" s="4"/>
      <c r="SEE91" s="4"/>
      <c r="SEF91" s="4"/>
      <c r="SEG91" s="4"/>
      <c r="SEH91" s="4"/>
      <c r="SEI91" s="4"/>
      <c r="SEJ91" s="4"/>
      <c r="SEK91" s="4"/>
      <c r="SEL91" s="4"/>
      <c r="SEM91" s="4"/>
      <c r="SEN91" s="4"/>
      <c r="SEO91" s="4"/>
      <c r="SEP91" s="4"/>
      <c r="SEQ91" s="4"/>
      <c r="SER91" s="4"/>
      <c r="SES91" s="4"/>
      <c r="SET91" s="4"/>
      <c r="SEU91" s="4"/>
      <c r="SEV91" s="4"/>
      <c r="SEW91" s="4"/>
      <c r="SEX91" s="4"/>
      <c r="SEY91" s="4"/>
      <c r="SEZ91" s="4"/>
      <c r="SFA91" s="4"/>
      <c r="SFB91" s="4"/>
      <c r="SFC91" s="4"/>
      <c r="SFD91" s="4"/>
      <c r="SFE91" s="4"/>
      <c r="SFF91" s="4"/>
      <c r="SFG91" s="4"/>
      <c r="SFH91" s="4"/>
      <c r="SFI91" s="4"/>
      <c r="SFJ91" s="4"/>
      <c r="SFK91" s="4"/>
      <c r="SFL91" s="4"/>
      <c r="SFM91" s="4"/>
      <c r="SFN91" s="4"/>
      <c r="SFO91" s="4"/>
      <c r="SFP91" s="4"/>
      <c r="SFQ91" s="4"/>
      <c r="SFR91" s="4"/>
      <c r="SFS91" s="4"/>
      <c r="SFT91" s="4"/>
      <c r="SFU91" s="4"/>
      <c r="SFV91" s="4"/>
      <c r="SFW91" s="4"/>
      <c r="SFX91" s="4"/>
      <c r="SFY91" s="4"/>
      <c r="SFZ91" s="4"/>
      <c r="SGA91" s="4"/>
      <c r="SGB91" s="4"/>
      <c r="SGC91" s="4"/>
      <c r="SGD91" s="4"/>
      <c r="SGE91" s="4"/>
      <c r="SGF91" s="4"/>
      <c r="SGG91" s="4"/>
      <c r="SGH91" s="4"/>
      <c r="SGI91" s="4"/>
      <c r="SGJ91" s="4"/>
      <c r="SGK91" s="4"/>
      <c r="SGL91" s="4"/>
      <c r="SGM91" s="4"/>
      <c r="SGN91" s="4"/>
      <c r="SGO91" s="4"/>
      <c r="SGP91" s="4"/>
      <c r="SGQ91" s="4"/>
      <c r="SGR91" s="4"/>
      <c r="SGS91" s="4"/>
      <c r="SGT91" s="4"/>
      <c r="SGU91" s="4"/>
      <c r="SGV91" s="4"/>
      <c r="SGW91" s="4"/>
      <c r="SGX91" s="4"/>
      <c r="SGY91" s="4"/>
      <c r="SGZ91" s="4"/>
      <c r="SHA91" s="4"/>
      <c r="SHB91" s="4"/>
      <c r="SHC91" s="4"/>
      <c r="SHD91" s="4"/>
      <c r="SHE91" s="4"/>
      <c r="SHF91" s="4"/>
      <c r="SHG91" s="4"/>
      <c r="SHH91" s="4"/>
      <c r="SHI91" s="4"/>
      <c r="SHJ91" s="4"/>
      <c r="SHK91" s="4"/>
      <c r="SHL91" s="4"/>
      <c r="SHM91" s="4"/>
      <c r="SHN91" s="4"/>
      <c r="SHO91" s="4"/>
      <c r="SHP91" s="4"/>
      <c r="SHQ91" s="4"/>
      <c r="SHR91" s="4"/>
      <c r="SHS91" s="4"/>
      <c r="SHT91" s="4"/>
      <c r="SHU91" s="4"/>
      <c r="SHV91" s="4"/>
      <c r="SHW91" s="4"/>
      <c r="SHX91" s="4"/>
      <c r="SHY91" s="4"/>
      <c r="SHZ91" s="4"/>
      <c r="SIA91" s="4"/>
      <c r="SIB91" s="4"/>
      <c r="SIC91" s="4"/>
      <c r="SID91" s="4"/>
      <c r="SIE91" s="4"/>
      <c r="SIF91" s="4"/>
      <c r="SIG91" s="4"/>
      <c r="SIH91" s="4"/>
      <c r="SII91" s="4"/>
      <c r="SIJ91" s="4"/>
      <c r="SIK91" s="4"/>
      <c r="SIL91" s="4"/>
      <c r="SIM91" s="4"/>
      <c r="SIN91" s="4"/>
      <c r="SIO91" s="4"/>
      <c r="SIP91" s="4"/>
      <c r="SIQ91" s="4"/>
      <c r="SIR91" s="4"/>
      <c r="SIS91" s="4"/>
      <c r="SIT91" s="4"/>
      <c r="SIU91" s="4"/>
      <c r="SIV91" s="4"/>
      <c r="SIW91" s="4"/>
      <c r="SIX91" s="4"/>
      <c r="SIY91" s="4"/>
      <c r="SIZ91" s="4"/>
      <c r="SJA91" s="4"/>
      <c r="SJB91" s="4"/>
      <c r="SJC91" s="4"/>
      <c r="SJD91" s="4"/>
      <c r="SJE91" s="4"/>
      <c r="SJF91" s="4"/>
      <c r="SJG91" s="4"/>
      <c r="SJH91" s="4"/>
      <c r="SJI91" s="4"/>
      <c r="SJJ91" s="4"/>
      <c r="SJK91" s="4"/>
      <c r="SJL91" s="4"/>
      <c r="SJM91" s="4"/>
      <c r="SJN91" s="4"/>
      <c r="SJO91" s="4"/>
      <c r="SJP91" s="4"/>
      <c r="SJQ91" s="4"/>
      <c r="SJR91" s="4"/>
      <c r="SJS91" s="4"/>
      <c r="SJT91" s="4"/>
      <c r="SJU91" s="4"/>
      <c r="SJV91" s="4"/>
      <c r="SJW91" s="4"/>
      <c r="SJX91" s="4"/>
      <c r="SJY91" s="4"/>
      <c r="SJZ91" s="4"/>
      <c r="SKA91" s="4"/>
      <c r="SKB91" s="4"/>
      <c r="SKC91" s="4"/>
      <c r="SKD91" s="4"/>
      <c r="SKE91" s="4"/>
      <c r="SKF91" s="4"/>
      <c r="SKG91" s="4"/>
      <c r="SKH91" s="4"/>
      <c r="SKI91" s="4"/>
      <c r="SKJ91" s="4"/>
      <c r="SKK91" s="4"/>
      <c r="SKL91" s="4"/>
      <c r="SKM91" s="4"/>
      <c r="SKN91" s="4"/>
      <c r="SKO91" s="4"/>
      <c r="SKP91" s="4"/>
      <c r="SKQ91" s="4"/>
      <c r="SKR91" s="4"/>
      <c r="SKS91" s="4"/>
      <c r="SKT91" s="4"/>
      <c r="SKU91" s="4"/>
      <c r="SKV91" s="4"/>
      <c r="SKW91" s="4"/>
      <c r="SKX91" s="4"/>
      <c r="SKY91" s="4"/>
      <c r="SKZ91" s="4"/>
      <c r="SLA91" s="4"/>
      <c r="SLB91" s="4"/>
      <c r="SLC91" s="4"/>
      <c r="SLD91" s="4"/>
      <c r="SLE91" s="4"/>
      <c r="SLF91" s="4"/>
      <c r="SLG91" s="4"/>
      <c r="SLH91" s="4"/>
      <c r="SLI91" s="4"/>
      <c r="SLJ91" s="4"/>
      <c r="SLK91" s="4"/>
      <c r="SLL91" s="4"/>
      <c r="SLM91" s="4"/>
      <c r="SLN91" s="4"/>
      <c r="SLO91" s="4"/>
      <c r="SLP91" s="4"/>
      <c r="SLQ91" s="4"/>
      <c r="SLR91" s="4"/>
      <c r="SLS91" s="4"/>
      <c r="SLT91" s="4"/>
      <c r="SLU91" s="4"/>
      <c r="SLV91" s="4"/>
      <c r="SLW91" s="4"/>
      <c r="SLX91" s="4"/>
      <c r="SLY91" s="4"/>
      <c r="SLZ91" s="4"/>
      <c r="SMA91" s="4"/>
      <c r="SMB91" s="4"/>
      <c r="SMC91" s="4"/>
      <c r="SMD91" s="4"/>
      <c r="SME91" s="4"/>
      <c r="SMF91" s="4"/>
      <c r="SMG91" s="4"/>
      <c r="SMH91" s="4"/>
      <c r="SMI91" s="4"/>
      <c r="SMJ91" s="4"/>
      <c r="SMK91" s="4"/>
      <c r="SML91" s="4"/>
      <c r="SMM91" s="4"/>
      <c r="SMN91" s="4"/>
      <c r="SMO91" s="4"/>
      <c r="SMP91" s="4"/>
      <c r="SMQ91" s="4"/>
      <c r="SMR91" s="4"/>
      <c r="SMS91" s="4"/>
      <c r="SMT91" s="4"/>
      <c r="SMU91" s="4"/>
      <c r="SMV91" s="4"/>
      <c r="SMW91" s="4"/>
      <c r="SMX91" s="4"/>
      <c r="SMY91" s="4"/>
      <c r="SMZ91" s="4"/>
      <c r="SNA91" s="4"/>
      <c r="SNB91" s="4"/>
      <c r="SNC91" s="4"/>
      <c r="SND91" s="4"/>
      <c r="SNE91" s="4"/>
      <c r="SNF91" s="4"/>
      <c r="SNG91" s="4"/>
      <c r="SNH91" s="4"/>
      <c r="SNI91" s="4"/>
      <c r="SNJ91" s="4"/>
      <c r="SNK91" s="4"/>
      <c r="SNL91" s="4"/>
      <c r="SNM91" s="4"/>
      <c r="SNN91" s="4"/>
      <c r="SNO91" s="4"/>
      <c r="SNP91" s="4"/>
      <c r="SNQ91" s="4"/>
      <c r="SNR91" s="4"/>
      <c r="SNS91" s="4"/>
      <c r="SNT91" s="4"/>
      <c r="SNU91" s="4"/>
      <c r="SNV91" s="4"/>
      <c r="SNW91" s="4"/>
      <c r="SNX91" s="4"/>
      <c r="SNY91" s="4"/>
      <c r="SNZ91" s="4"/>
      <c r="SOA91" s="4"/>
      <c r="SOB91" s="4"/>
      <c r="SOC91" s="4"/>
      <c r="SOD91" s="4"/>
      <c r="SOE91" s="4"/>
      <c r="SOF91" s="4"/>
      <c r="SOG91" s="4"/>
      <c r="SOH91" s="4"/>
      <c r="SOI91" s="4"/>
      <c r="SOJ91" s="4"/>
      <c r="SOK91" s="4"/>
      <c r="SOL91" s="4"/>
      <c r="SOM91" s="4"/>
      <c r="SON91" s="4"/>
      <c r="SOO91" s="4"/>
      <c r="SOP91" s="4"/>
      <c r="SOQ91" s="4"/>
      <c r="SOR91" s="4"/>
      <c r="SOS91" s="4"/>
      <c r="SOT91" s="4"/>
      <c r="SOU91" s="4"/>
      <c r="SOV91" s="4"/>
      <c r="SOW91" s="4"/>
      <c r="SOX91" s="4"/>
      <c r="SOY91" s="4"/>
      <c r="SOZ91" s="4"/>
      <c r="SPA91" s="4"/>
      <c r="SPB91" s="4"/>
      <c r="SPC91" s="4"/>
      <c r="SPD91" s="4"/>
      <c r="SPE91" s="4"/>
      <c r="SPF91" s="4"/>
      <c r="SPG91" s="4"/>
      <c r="SPH91" s="4"/>
      <c r="SPI91" s="4"/>
      <c r="SPJ91" s="4"/>
      <c r="SPK91" s="4"/>
      <c r="SPL91" s="4"/>
      <c r="SPM91" s="4"/>
      <c r="SPN91" s="4"/>
      <c r="SPO91" s="4"/>
      <c r="SPP91" s="4"/>
      <c r="SPQ91" s="4"/>
      <c r="SPR91" s="4"/>
      <c r="SPS91" s="4"/>
      <c r="SPT91" s="4"/>
      <c r="SPU91" s="4"/>
      <c r="SPV91" s="4"/>
      <c r="SPW91" s="4"/>
      <c r="SPX91" s="4"/>
      <c r="SPY91" s="4"/>
      <c r="SPZ91" s="4"/>
      <c r="SQA91" s="4"/>
      <c r="SQB91" s="4"/>
      <c r="SQC91" s="4"/>
      <c r="SQD91" s="4"/>
      <c r="SQE91" s="4"/>
      <c r="SQF91" s="4"/>
      <c r="SQG91" s="4"/>
      <c r="SQH91" s="4"/>
      <c r="SQI91" s="4"/>
      <c r="SQJ91" s="4"/>
      <c r="SQK91" s="4"/>
      <c r="SQL91" s="4"/>
      <c r="SQM91" s="4"/>
      <c r="SQN91" s="4"/>
      <c r="SQO91" s="4"/>
      <c r="SQP91" s="4"/>
      <c r="SQQ91" s="4"/>
      <c r="SQR91" s="4"/>
      <c r="SQS91" s="4"/>
      <c r="SQT91" s="4"/>
      <c r="SQU91" s="4"/>
      <c r="SQV91" s="4"/>
      <c r="SQW91" s="4"/>
      <c r="SQX91" s="4"/>
      <c r="SQY91" s="4"/>
      <c r="SQZ91" s="4"/>
      <c r="SRA91" s="4"/>
      <c r="SRB91" s="4"/>
      <c r="SRC91" s="4"/>
      <c r="SRD91" s="4"/>
      <c r="SRE91" s="4"/>
      <c r="SRF91" s="4"/>
      <c r="SRG91" s="4"/>
      <c r="SRH91" s="4"/>
      <c r="SRI91" s="4"/>
      <c r="SRJ91" s="4"/>
      <c r="SRK91" s="4"/>
      <c r="SRL91" s="4"/>
      <c r="SRM91" s="4"/>
      <c r="SRN91" s="4"/>
      <c r="SRO91" s="4"/>
      <c r="SRP91" s="4"/>
      <c r="SRQ91" s="4"/>
      <c r="SRR91" s="4"/>
      <c r="SRS91" s="4"/>
      <c r="SRT91" s="4"/>
      <c r="SRU91" s="4"/>
      <c r="SRV91" s="4"/>
      <c r="SRW91" s="4"/>
      <c r="SRX91" s="4"/>
      <c r="SRY91" s="4"/>
      <c r="SRZ91" s="4"/>
      <c r="SSA91" s="4"/>
      <c r="SSB91" s="4"/>
      <c r="SSC91" s="4"/>
      <c r="SSD91" s="4"/>
      <c r="SSE91" s="4"/>
      <c r="SSF91" s="4"/>
      <c r="SSG91" s="4"/>
      <c r="SSH91" s="4"/>
      <c r="SSI91" s="4"/>
      <c r="SSJ91" s="4"/>
      <c r="SSK91" s="4"/>
      <c r="SSL91" s="4"/>
      <c r="SSM91" s="4"/>
      <c r="SSN91" s="4"/>
      <c r="SSO91" s="4"/>
      <c r="SSP91" s="4"/>
      <c r="SSQ91" s="4"/>
      <c r="SSR91" s="4"/>
      <c r="SSS91" s="4"/>
      <c r="SST91" s="4"/>
      <c r="SSU91" s="4"/>
      <c r="SSV91" s="4"/>
      <c r="SSW91" s="4"/>
      <c r="SSX91" s="4"/>
      <c r="SSY91" s="4"/>
      <c r="SSZ91" s="4"/>
      <c r="STA91" s="4"/>
      <c r="STB91" s="4"/>
      <c r="STC91" s="4"/>
      <c r="STD91" s="4"/>
      <c r="STE91" s="4"/>
      <c r="STF91" s="4"/>
      <c r="STG91" s="4"/>
      <c r="STH91" s="4"/>
      <c r="STI91" s="4"/>
      <c r="STJ91" s="4"/>
      <c r="STK91" s="4"/>
      <c r="STL91" s="4"/>
      <c r="STM91" s="4"/>
      <c r="STN91" s="4"/>
      <c r="STO91" s="4"/>
      <c r="STP91" s="4"/>
      <c r="STQ91" s="4"/>
      <c r="STR91" s="4"/>
      <c r="STS91" s="4"/>
      <c r="STT91" s="4"/>
      <c r="STU91" s="4"/>
      <c r="STV91" s="4"/>
      <c r="STW91" s="4"/>
      <c r="STX91" s="4"/>
      <c r="STY91" s="4"/>
      <c r="STZ91" s="4"/>
      <c r="SUA91" s="4"/>
      <c r="SUB91" s="4"/>
      <c r="SUC91" s="4"/>
      <c r="SUD91" s="4"/>
      <c r="SUE91" s="4"/>
      <c r="SUF91" s="4"/>
      <c r="SUG91" s="4"/>
      <c r="SUH91" s="4"/>
      <c r="SUI91" s="4"/>
      <c r="SUJ91" s="4"/>
      <c r="SUK91" s="4"/>
      <c r="SUL91" s="4"/>
      <c r="SUM91" s="4"/>
      <c r="SUN91" s="4"/>
      <c r="SUO91" s="4"/>
      <c r="SUP91" s="4"/>
      <c r="SUQ91" s="4"/>
      <c r="SUR91" s="4"/>
      <c r="SUS91" s="4"/>
      <c r="SUT91" s="4"/>
      <c r="SUU91" s="4"/>
      <c r="SUV91" s="4"/>
      <c r="SUW91" s="4"/>
      <c r="SUX91" s="4"/>
      <c r="SUY91" s="4"/>
      <c r="SUZ91" s="4"/>
      <c r="SVA91" s="4"/>
      <c r="SVB91" s="4"/>
      <c r="SVC91" s="4"/>
      <c r="SVD91" s="4"/>
      <c r="SVE91" s="4"/>
      <c r="SVF91" s="4"/>
      <c r="SVG91" s="4"/>
      <c r="SVH91" s="4"/>
      <c r="SVI91" s="4"/>
      <c r="SVJ91" s="4"/>
      <c r="SVK91" s="4"/>
      <c r="SVL91" s="4"/>
      <c r="SVM91" s="4"/>
      <c r="SVN91" s="4"/>
      <c r="SVO91" s="4"/>
      <c r="SVP91" s="4"/>
      <c r="SVQ91" s="4"/>
      <c r="SVR91" s="4"/>
      <c r="SVS91" s="4"/>
      <c r="SVT91" s="4"/>
      <c r="SVU91" s="4"/>
      <c r="SVV91" s="4"/>
      <c r="SVW91" s="4"/>
      <c r="SVX91" s="4"/>
      <c r="SVY91" s="4"/>
      <c r="SVZ91" s="4"/>
      <c r="SWA91" s="4"/>
      <c r="SWB91" s="4"/>
      <c r="SWC91" s="4"/>
      <c r="SWD91" s="4"/>
      <c r="SWE91" s="4"/>
      <c r="SWF91" s="4"/>
      <c r="SWG91" s="4"/>
      <c r="SWH91" s="4"/>
      <c r="SWI91" s="4"/>
      <c r="SWJ91" s="4"/>
      <c r="SWK91" s="4"/>
      <c r="SWL91" s="4"/>
      <c r="SWM91" s="4"/>
      <c r="SWN91" s="4"/>
      <c r="SWO91" s="4"/>
      <c r="SWP91" s="4"/>
      <c r="SWQ91" s="4"/>
      <c r="SWR91" s="4"/>
      <c r="SWS91" s="4"/>
      <c r="SWT91" s="4"/>
      <c r="SWU91" s="4"/>
      <c r="SWV91" s="4"/>
      <c r="SWW91" s="4"/>
      <c r="SWX91" s="4"/>
      <c r="SWY91" s="4"/>
      <c r="SWZ91" s="4"/>
      <c r="SXA91" s="4"/>
      <c r="SXB91" s="4"/>
      <c r="SXC91" s="4"/>
      <c r="SXD91" s="4"/>
      <c r="SXE91" s="4"/>
      <c r="SXF91" s="4"/>
      <c r="SXG91" s="4"/>
      <c r="SXH91" s="4"/>
      <c r="SXI91" s="4"/>
      <c r="SXJ91" s="4"/>
      <c r="SXK91" s="4"/>
      <c r="SXL91" s="4"/>
      <c r="SXM91" s="4"/>
      <c r="SXN91" s="4"/>
      <c r="SXO91" s="4"/>
      <c r="SXP91" s="4"/>
      <c r="SXQ91" s="4"/>
      <c r="SXR91" s="4"/>
      <c r="SXS91" s="4"/>
      <c r="SXT91" s="4"/>
      <c r="SXU91" s="4"/>
      <c r="SXV91" s="4"/>
      <c r="SXW91" s="4"/>
      <c r="SXX91" s="4"/>
      <c r="SXY91" s="4"/>
      <c r="SXZ91" s="4"/>
      <c r="SYA91" s="4"/>
      <c r="SYB91" s="4"/>
      <c r="SYC91" s="4"/>
      <c r="SYD91" s="4"/>
      <c r="SYE91" s="4"/>
      <c r="SYF91" s="4"/>
      <c r="SYG91" s="4"/>
      <c r="SYH91" s="4"/>
      <c r="SYI91" s="4"/>
      <c r="SYJ91" s="4"/>
      <c r="SYK91" s="4"/>
      <c r="SYL91" s="4"/>
      <c r="SYM91" s="4"/>
      <c r="SYN91" s="4"/>
      <c r="SYO91" s="4"/>
      <c r="SYP91" s="4"/>
      <c r="SYQ91" s="4"/>
      <c r="SYR91" s="4"/>
      <c r="SYS91" s="4"/>
      <c r="SYT91" s="4"/>
      <c r="SYU91" s="4"/>
      <c r="SYV91" s="4"/>
      <c r="SYW91" s="4"/>
      <c r="SYX91" s="4"/>
      <c r="SYY91" s="4"/>
      <c r="SYZ91" s="4"/>
      <c r="SZA91" s="4"/>
      <c r="SZB91" s="4"/>
      <c r="SZC91" s="4"/>
      <c r="SZD91" s="4"/>
      <c r="SZE91" s="4"/>
      <c r="SZF91" s="4"/>
      <c r="SZG91" s="4"/>
      <c r="SZH91" s="4"/>
      <c r="SZI91" s="4"/>
      <c r="SZJ91" s="4"/>
      <c r="SZK91" s="4"/>
      <c r="SZL91" s="4"/>
      <c r="SZM91" s="4"/>
      <c r="SZN91" s="4"/>
      <c r="SZO91" s="4"/>
      <c r="SZP91" s="4"/>
      <c r="SZQ91" s="4"/>
      <c r="SZR91" s="4"/>
      <c r="SZS91" s="4"/>
      <c r="SZT91" s="4"/>
      <c r="SZU91" s="4"/>
      <c r="SZV91" s="4"/>
      <c r="SZW91" s="4"/>
      <c r="SZX91" s="4"/>
      <c r="SZY91" s="4"/>
      <c r="SZZ91" s="4"/>
      <c r="TAA91" s="4"/>
      <c r="TAB91" s="4"/>
      <c r="TAC91" s="4"/>
      <c r="TAD91" s="4"/>
      <c r="TAE91" s="4"/>
      <c r="TAF91" s="4"/>
      <c r="TAG91" s="4"/>
      <c r="TAH91" s="4"/>
      <c r="TAI91" s="4"/>
      <c r="TAJ91" s="4"/>
      <c r="TAK91" s="4"/>
      <c r="TAL91" s="4"/>
      <c r="TAM91" s="4"/>
      <c r="TAN91" s="4"/>
      <c r="TAO91" s="4"/>
      <c r="TAP91" s="4"/>
      <c r="TAQ91" s="4"/>
      <c r="TAR91" s="4"/>
      <c r="TAS91" s="4"/>
      <c r="TAT91" s="4"/>
      <c r="TAU91" s="4"/>
      <c r="TAV91" s="4"/>
      <c r="TAW91" s="4"/>
      <c r="TAX91" s="4"/>
      <c r="TAY91" s="4"/>
      <c r="TAZ91" s="4"/>
      <c r="TBA91" s="4"/>
      <c r="TBB91" s="4"/>
      <c r="TBC91" s="4"/>
      <c r="TBD91" s="4"/>
      <c r="TBE91" s="4"/>
      <c r="TBF91" s="4"/>
      <c r="TBG91" s="4"/>
      <c r="TBH91" s="4"/>
      <c r="TBI91" s="4"/>
      <c r="TBJ91" s="4"/>
      <c r="TBK91" s="4"/>
      <c r="TBL91" s="4"/>
      <c r="TBM91" s="4"/>
      <c r="TBN91" s="4"/>
      <c r="TBO91" s="4"/>
      <c r="TBP91" s="4"/>
      <c r="TBQ91" s="4"/>
      <c r="TBR91" s="4"/>
      <c r="TBS91" s="4"/>
      <c r="TBT91" s="4"/>
      <c r="TBU91" s="4"/>
      <c r="TBV91" s="4"/>
      <c r="TBW91" s="4"/>
      <c r="TBX91" s="4"/>
      <c r="TBY91" s="4"/>
      <c r="TBZ91" s="4"/>
      <c r="TCA91" s="4"/>
      <c r="TCB91" s="4"/>
      <c r="TCC91" s="4"/>
      <c r="TCD91" s="4"/>
      <c r="TCE91" s="4"/>
      <c r="TCF91" s="4"/>
      <c r="TCG91" s="4"/>
      <c r="TCH91" s="4"/>
      <c r="TCI91" s="4"/>
      <c r="TCJ91" s="4"/>
      <c r="TCK91" s="4"/>
      <c r="TCL91" s="4"/>
      <c r="TCM91" s="4"/>
      <c r="TCN91" s="4"/>
      <c r="TCO91" s="4"/>
      <c r="TCP91" s="4"/>
      <c r="TCQ91" s="4"/>
      <c r="TCR91" s="4"/>
      <c r="TCS91" s="4"/>
      <c r="TCT91" s="4"/>
      <c r="TCU91" s="4"/>
      <c r="TCV91" s="4"/>
      <c r="TCW91" s="4"/>
      <c r="TCX91" s="4"/>
      <c r="TCY91" s="4"/>
      <c r="TCZ91" s="4"/>
      <c r="TDA91" s="4"/>
      <c r="TDB91" s="4"/>
      <c r="TDC91" s="4"/>
      <c r="TDD91" s="4"/>
      <c r="TDE91" s="4"/>
      <c r="TDF91" s="4"/>
      <c r="TDG91" s="4"/>
      <c r="TDH91" s="4"/>
      <c r="TDI91" s="4"/>
      <c r="TDJ91" s="4"/>
      <c r="TDK91" s="4"/>
      <c r="TDL91" s="4"/>
      <c r="TDM91" s="4"/>
      <c r="TDN91" s="4"/>
      <c r="TDO91" s="4"/>
      <c r="TDP91" s="4"/>
      <c r="TDQ91" s="4"/>
      <c r="TDR91" s="4"/>
      <c r="TDS91" s="4"/>
      <c r="TDT91" s="4"/>
      <c r="TDU91" s="4"/>
      <c r="TDV91" s="4"/>
      <c r="TDW91" s="4"/>
      <c r="TDX91" s="4"/>
      <c r="TDY91" s="4"/>
      <c r="TDZ91" s="4"/>
      <c r="TEA91" s="4"/>
      <c r="TEB91" s="4"/>
      <c r="TEC91" s="4"/>
      <c r="TED91" s="4"/>
      <c r="TEE91" s="4"/>
      <c r="TEF91" s="4"/>
      <c r="TEG91" s="4"/>
      <c r="TEH91" s="4"/>
      <c r="TEI91" s="4"/>
      <c r="TEJ91" s="4"/>
      <c r="TEK91" s="4"/>
      <c r="TEL91" s="4"/>
      <c r="TEM91" s="4"/>
      <c r="TEN91" s="4"/>
      <c r="TEO91" s="4"/>
      <c r="TEP91" s="4"/>
      <c r="TEQ91" s="4"/>
      <c r="TER91" s="4"/>
      <c r="TES91" s="4"/>
      <c r="TET91" s="4"/>
      <c r="TEU91" s="4"/>
      <c r="TEV91" s="4"/>
      <c r="TEW91" s="4"/>
      <c r="TEX91" s="4"/>
      <c r="TEY91" s="4"/>
      <c r="TEZ91" s="4"/>
      <c r="TFA91" s="4"/>
      <c r="TFB91" s="4"/>
      <c r="TFC91" s="4"/>
      <c r="TFD91" s="4"/>
      <c r="TFE91" s="4"/>
      <c r="TFF91" s="4"/>
      <c r="TFG91" s="4"/>
      <c r="TFH91" s="4"/>
      <c r="TFI91" s="4"/>
      <c r="TFJ91" s="4"/>
      <c r="TFK91" s="4"/>
      <c r="TFL91" s="4"/>
      <c r="TFM91" s="4"/>
      <c r="TFN91" s="4"/>
      <c r="TFO91" s="4"/>
      <c r="TFP91" s="4"/>
      <c r="TFQ91" s="4"/>
      <c r="TFR91" s="4"/>
      <c r="TFS91" s="4"/>
      <c r="TFT91" s="4"/>
      <c r="TFU91" s="4"/>
      <c r="TFV91" s="4"/>
      <c r="TFW91" s="4"/>
      <c r="TFX91" s="4"/>
      <c r="TFY91" s="4"/>
      <c r="TFZ91" s="4"/>
      <c r="TGA91" s="4"/>
      <c r="TGB91" s="4"/>
      <c r="TGC91" s="4"/>
      <c r="TGD91" s="4"/>
      <c r="TGE91" s="4"/>
      <c r="TGF91" s="4"/>
      <c r="TGG91" s="4"/>
      <c r="TGH91" s="4"/>
      <c r="TGI91" s="4"/>
      <c r="TGJ91" s="4"/>
      <c r="TGK91" s="4"/>
      <c r="TGL91" s="4"/>
      <c r="TGM91" s="4"/>
      <c r="TGN91" s="4"/>
      <c r="TGO91" s="4"/>
      <c r="TGP91" s="4"/>
      <c r="TGQ91" s="4"/>
      <c r="TGR91" s="4"/>
      <c r="TGS91" s="4"/>
      <c r="TGT91" s="4"/>
      <c r="TGU91" s="4"/>
      <c r="TGV91" s="4"/>
      <c r="TGW91" s="4"/>
      <c r="TGX91" s="4"/>
      <c r="TGY91" s="4"/>
      <c r="TGZ91" s="4"/>
      <c r="THA91" s="4"/>
      <c r="THB91" s="4"/>
      <c r="THC91" s="4"/>
      <c r="THD91" s="4"/>
      <c r="THE91" s="4"/>
      <c r="THF91" s="4"/>
      <c r="THG91" s="4"/>
      <c r="THH91" s="4"/>
      <c r="THI91" s="4"/>
      <c r="THJ91" s="4"/>
      <c r="THK91" s="4"/>
      <c r="THL91" s="4"/>
      <c r="THM91" s="4"/>
      <c r="THN91" s="4"/>
      <c r="THO91" s="4"/>
      <c r="THP91" s="4"/>
      <c r="THQ91" s="4"/>
      <c r="THR91" s="4"/>
      <c r="THS91" s="4"/>
      <c r="THT91" s="4"/>
      <c r="THU91" s="4"/>
      <c r="THV91" s="4"/>
      <c r="THW91" s="4"/>
      <c r="THX91" s="4"/>
      <c r="THY91" s="4"/>
      <c r="THZ91" s="4"/>
      <c r="TIA91" s="4"/>
      <c r="TIB91" s="4"/>
      <c r="TIC91" s="4"/>
      <c r="TID91" s="4"/>
      <c r="TIE91" s="4"/>
      <c r="TIF91" s="4"/>
      <c r="TIG91" s="4"/>
      <c r="TIH91" s="4"/>
      <c r="TII91" s="4"/>
      <c r="TIJ91" s="4"/>
      <c r="TIK91" s="4"/>
      <c r="TIL91" s="4"/>
      <c r="TIM91" s="4"/>
      <c r="TIN91" s="4"/>
      <c r="TIO91" s="4"/>
      <c r="TIP91" s="4"/>
      <c r="TIQ91" s="4"/>
      <c r="TIR91" s="4"/>
      <c r="TIS91" s="4"/>
      <c r="TIT91" s="4"/>
      <c r="TIU91" s="4"/>
      <c r="TIV91" s="4"/>
      <c r="TIW91" s="4"/>
      <c r="TIX91" s="4"/>
      <c r="TIY91" s="4"/>
      <c r="TIZ91" s="4"/>
      <c r="TJA91" s="4"/>
      <c r="TJB91" s="4"/>
      <c r="TJC91" s="4"/>
      <c r="TJD91" s="4"/>
      <c r="TJE91" s="4"/>
      <c r="TJF91" s="4"/>
      <c r="TJG91" s="4"/>
      <c r="TJH91" s="4"/>
      <c r="TJI91" s="4"/>
      <c r="TJJ91" s="4"/>
      <c r="TJK91" s="4"/>
      <c r="TJL91" s="4"/>
      <c r="TJM91" s="4"/>
      <c r="TJN91" s="4"/>
      <c r="TJO91" s="4"/>
      <c r="TJP91" s="4"/>
      <c r="TJQ91" s="4"/>
      <c r="TJR91" s="4"/>
      <c r="TJS91" s="4"/>
      <c r="TJT91" s="4"/>
      <c r="TJU91" s="4"/>
      <c r="TJV91" s="4"/>
      <c r="TJW91" s="4"/>
      <c r="TJX91" s="4"/>
      <c r="TJY91" s="4"/>
      <c r="TJZ91" s="4"/>
      <c r="TKA91" s="4"/>
      <c r="TKB91" s="4"/>
      <c r="TKC91" s="4"/>
      <c r="TKD91" s="4"/>
      <c r="TKE91" s="4"/>
      <c r="TKF91" s="4"/>
      <c r="TKG91" s="4"/>
      <c r="TKH91" s="4"/>
      <c r="TKI91" s="4"/>
      <c r="TKJ91" s="4"/>
      <c r="TKK91" s="4"/>
      <c r="TKL91" s="4"/>
      <c r="TKM91" s="4"/>
      <c r="TKN91" s="4"/>
      <c r="TKO91" s="4"/>
      <c r="TKP91" s="4"/>
      <c r="TKQ91" s="4"/>
      <c r="TKR91" s="4"/>
      <c r="TKS91" s="4"/>
      <c r="TKT91" s="4"/>
      <c r="TKU91" s="4"/>
      <c r="TKV91" s="4"/>
      <c r="TKW91" s="4"/>
      <c r="TKX91" s="4"/>
      <c r="TKY91" s="4"/>
      <c r="TKZ91" s="4"/>
      <c r="TLA91" s="4"/>
      <c r="TLB91" s="4"/>
      <c r="TLC91" s="4"/>
      <c r="TLD91" s="4"/>
      <c r="TLE91" s="4"/>
      <c r="TLF91" s="4"/>
      <c r="TLG91" s="4"/>
      <c r="TLH91" s="4"/>
      <c r="TLI91" s="4"/>
      <c r="TLJ91" s="4"/>
      <c r="TLK91" s="4"/>
      <c r="TLL91" s="4"/>
      <c r="TLM91" s="4"/>
      <c r="TLN91" s="4"/>
      <c r="TLO91" s="4"/>
      <c r="TLP91" s="4"/>
      <c r="TLQ91" s="4"/>
      <c r="TLR91" s="4"/>
      <c r="TLS91" s="4"/>
      <c r="TLT91" s="4"/>
      <c r="TLU91" s="4"/>
      <c r="TLV91" s="4"/>
      <c r="TLW91" s="4"/>
      <c r="TLX91" s="4"/>
      <c r="TLY91" s="4"/>
      <c r="TLZ91" s="4"/>
      <c r="TMA91" s="4"/>
      <c r="TMB91" s="4"/>
      <c r="TMC91" s="4"/>
      <c r="TMD91" s="4"/>
      <c r="TME91" s="4"/>
      <c r="TMF91" s="4"/>
      <c r="TMG91" s="4"/>
      <c r="TMH91" s="4"/>
      <c r="TMI91" s="4"/>
      <c r="TMJ91" s="4"/>
      <c r="TMK91" s="4"/>
      <c r="TML91" s="4"/>
      <c r="TMM91" s="4"/>
      <c r="TMN91" s="4"/>
      <c r="TMO91" s="4"/>
      <c r="TMP91" s="4"/>
      <c r="TMQ91" s="4"/>
      <c r="TMR91" s="4"/>
      <c r="TMS91" s="4"/>
      <c r="TMT91" s="4"/>
      <c r="TMU91" s="4"/>
      <c r="TMV91" s="4"/>
      <c r="TMW91" s="4"/>
      <c r="TMX91" s="4"/>
      <c r="TMY91" s="4"/>
      <c r="TMZ91" s="4"/>
      <c r="TNA91" s="4"/>
      <c r="TNB91" s="4"/>
      <c r="TNC91" s="4"/>
      <c r="TND91" s="4"/>
      <c r="TNE91" s="4"/>
      <c r="TNF91" s="4"/>
      <c r="TNG91" s="4"/>
      <c r="TNH91" s="4"/>
      <c r="TNI91" s="4"/>
      <c r="TNJ91" s="4"/>
      <c r="TNK91" s="4"/>
      <c r="TNL91" s="4"/>
      <c r="TNM91" s="4"/>
      <c r="TNN91" s="4"/>
      <c r="TNO91" s="4"/>
      <c r="TNP91" s="4"/>
      <c r="TNQ91" s="4"/>
      <c r="TNR91" s="4"/>
      <c r="TNS91" s="4"/>
      <c r="TNT91" s="4"/>
      <c r="TNU91" s="4"/>
      <c r="TNV91" s="4"/>
      <c r="TNW91" s="4"/>
      <c r="TNX91" s="4"/>
      <c r="TNY91" s="4"/>
      <c r="TNZ91" s="4"/>
      <c r="TOA91" s="4"/>
      <c r="TOB91" s="4"/>
      <c r="TOC91" s="4"/>
      <c r="TOD91" s="4"/>
      <c r="TOE91" s="4"/>
      <c r="TOF91" s="4"/>
      <c r="TOG91" s="4"/>
      <c r="TOH91" s="4"/>
      <c r="TOI91" s="4"/>
      <c r="TOJ91" s="4"/>
      <c r="TOK91" s="4"/>
      <c r="TOL91" s="4"/>
      <c r="TOM91" s="4"/>
      <c r="TON91" s="4"/>
      <c r="TOO91" s="4"/>
      <c r="TOP91" s="4"/>
      <c r="TOQ91" s="4"/>
      <c r="TOR91" s="4"/>
      <c r="TOS91" s="4"/>
      <c r="TOT91" s="4"/>
      <c r="TOU91" s="4"/>
      <c r="TOV91" s="4"/>
      <c r="TOW91" s="4"/>
      <c r="TOX91" s="4"/>
      <c r="TOY91" s="4"/>
      <c r="TOZ91" s="4"/>
      <c r="TPA91" s="4"/>
      <c r="TPB91" s="4"/>
      <c r="TPC91" s="4"/>
      <c r="TPD91" s="4"/>
      <c r="TPE91" s="4"/>
      <c r="TPF91" s="4"/>
      <c r="TPG91" s="4"/>
      <c r="TPH91" s="4"/>
      <c r="TPI91" s="4"/>
      <c r="TPJ91" s="4"/>
      <c r="TPK91" s="4"/>
      <c r="TPL91" s="4"/>
      <c r="TPM91" s="4"/>
      <c r="TPN91" s="4"/>
      <c r="TPO91" s="4"/>
      <c r="TPP91" s="4"/>
      <c r="TPQ91" s="4"/>
      <c r="TPR91" s="4"/>
      <c r="TPS91" s="4"/>
      <c r="TPT91" s="4"/>
      <c r="TPU91" s="4"/>
      <c r="TPV91" s="4"/>
      <c r="TPW91" s="4"/>
      <c r="TPX91" s="4"/>
      <c r="TPY91" s="4"/>
      <c r="TPZ91" s="4"/>
      <c r="TQA91" s="4"/>
      <c r="TQB91" s="4"/>
      <c r="TQC91" s="4"/>
      <c r="TQD91" s="4"/>
      <c r="TQE91" s="4"/>
      <c r="TQF91" s="4"/>
      <c r="TQG91" s="4"/>
      <c r="TQH91" s="4"/>
      <c r="TQI91" s="4"/>
      <c r="TQJ91" s="4"/>
      <c r="TQK91" s="4"/>
      <c r="TQL91" s="4"/>
      <c r="TQM91" s="4"/>
      <c r="TQN91" s="4"/>
      <c r="TQO91" s="4"/>
      <c r="TQP91" s="4"/>
      <c r="TQQ91" s="4"/>
      <c r="TQR91" s="4"/>
      <c r="TQS91" s="4"/>
      <c r="TQT91" s="4"/>
      <c r="TQU91" s="4"/>
      <c r="TQV91" s="4"/>
      <c r="TQW91" s="4"/>
      <c r="TQX91" s="4"/>
      <c r="TQY91" s="4"/>
      <c r="TQZ91" s="4"/>
      <c r="TRA91" s="4"/>
      <c r="TRB91" s="4"/>
      <c r="TRC91" s="4"/>
      <c r="TRD91" s="4"/>
      <c r="TRE91" s="4"/>
      <c r="TRF91" s="4"/>
      <c r="TRG91" s="4"/>
      <c r="TRH91" s="4"/>
      <c r="TRI91" s="4"/>
      <c r="TRJ91" s="4"/>
      <c r="TRK91" s="4"/>
      <c r="TRL91" s="4"/>
      <c r="TRM91" s="4"/>
      <c r="TRN91" s="4"/>
      <c r="TRO91" s="4"/>
      <c r="TRP91" s="4"/>
      <c r="TRQ91" s="4"/>
      <c r="TRR91" s="4"/>
      <c r="TRS91" s="4"/>
      <c r="TRT91" s="4"/>
      <c r="TRU91" s="4"/>
      <c r="TRV91" s="4"/>
      <c r="TRW91" s="4"/>
      <c r="TRX91" s="4"/>
      <c r="TRY91" s="4"/>
      <c r="TRZ91" s="4"/>
      <c r="TSA91" s="4"/>
      <c r="TSB91" s="4"/>
      <c r="TSC91" s="4"/>
      <c r="TSD91" s="4"/>
      <c r="TSE91" s="4"/>
      <c r="TSF91" s="4"/>
      <c r="TSG91" s="4"/>
      <c r="TSH91" s="4"/>
      <c r="TSI91" s="4"/>
      <c r="TSJ91" s="4"/>
      <c r="TSK91" s="4"/>
      <c r="TSL91" s="4"/>
      <c r="TSM91" s="4"/>
      <c r="TSN91" s="4"/>
      <c r="TSO91" s="4"/>
      <c r="TSP91" s="4"/>
      <c r="TSQ91" s="4"/>
      <c r="TSR91" s="4"/>
      <c r="TSS91" s="4"/>
      <c r="TST91" s="4"/>
      <c r="TSU91" s="4"/>
      <c r="TSV91" s="4"/>
      <c r="TSW91" s="4"/>
      <c r="TSX91" s="4"/>
      <c r="TSY91" s="4"/>
      <c r="TSZ91" s="4"/>
      <c r="TTA91" s="4"/>
      <c r="TTB91" s="4"/>
      <c r="TTC91" s="4"/>
      <c r="TTD91" s="4"/>
      <c r="TTE91" s="4"/>
      <c r="TTF91" s="4"/>
      <c r="TTG91" s="4"/>
      <c r="TTH91" s="4"/>
      <c r="TTI91" s="4"/>
      <c r="TTJ91" s="4"/>
      <c r="TTK91" s="4"/>
      <c r="TTL91" s="4"/>
      <c r="TTM91" s="4"/>
      <c r="TTN91" s="4"/>
      <c r="TTO91" s="4"/>
      <c r="TTP91" s="4"/>
      <c r="TTQ91" s="4"/>
      <c r="TTR91" s="4"/>
      <c r="TTS91" s="4"/>
      <c r="TTT91" s="4"/>
      <c r="TTU91" s="4"/>
      <c r="TTV91" s="4"/>
      <c r="TTW91" s="4"/>
      <c r="TTX91" s="4"/>
      <c r="TTY91" s="4"/>
      <c r="TTZ91" s="4"/>
      <c r="TUA91" s="4"/>
      <c r="TUB91" s="4"/>
      <c r="TUC91" s="4"/>
      <c r="TUD91" s="4"/>
      <c r="TUE91" s="4"/>
      <c r="TUF91" s="4"/>
      <c r="TUG91" s="4"/>
      <c r="TUH91" s="4"/>
      <c r="TUI91" s="4"/>
      <c r="TUJ91" s="4"/>
      <c r="TUK91" s="4"/>
      <c r="TUL91" s="4"/>
      <c r="TUM91" s="4"/>
      <c r="TUN91" s="4"/>
      <c r="TUO91" s="4"/>
      <c r="TUP91" s="4"/>
      <c r="TUQ91" s="4"/>
      <c r="TUR91" s="4"/>
      <c r="TUS91" s="4"/>
      <c r="TUT91" s="4"/>
      <c r="TUU91" s="4"/>
      <c r="TUV91" s="4"/>
      <c r="TUW91" s="4"/>
      <c r="TUX91" s="4"/>
      <c r="TUY91" s="4"/>
      <c r="TUZ91" s="4"/>
      <c r="TVA91" s="4"/>
      <c r="TVB91" s="4"/>
      <c r="TVC91" s="4"/>
      <c r="TVD91" s="4"/>
      <c r="TVE91" s="4"/>
      <c r="TVF91" s="4"/>
      <c r="TVG91" s="4"/>
      <c r="TVH91" s="4"/>
      <c r="TVI91" s="4"/>
      <c r="TVJ91" s="4"/>
      <c r="TVK91" s="4"/>
      <c r="TVL91" s="4"/>
      <c r="TVM91" s="4"/>
      <c r="TVN91" s="4"/>
      <c r="TVO91" s="4"/>
      <c r="TVP91" s="4"/>
      <c r="TVQ91" s="4"/>
      <c r="TVR91" s="4"/>
      <c r="TVS91" s="4"/>
      <c r="TVT91" s="4"/>
      <c r="TVU91" s="4"/>
      <c r="TVV91" s="4"/>
      <c r="TVW91" s="4"/>
      <c r="TVX91" s="4"/>
      <c r="TVY91" s="4"/>
      <c r="TVZ91" s="4"/>
      <c r="TWA91" s="4"/>
      <c r="TWB91" s="4"/>
      <c r="TWC91" s="4"/>
      <c r="TWD91" s="4"/>
      <c r="TWE91" s="4"/>
      <c r="TWF91" s="4"/>
      <c r="TWG91" s="4"/>
      <c r="TWH91" s="4"/>
      <c r="TWI91" s="4"/>
      <c r="TWJ91" s="4"/>
      <c r="TWK91" s="4"/>
      <c r="TWL91" s="4"/>
      <c r="TWM91" s="4"/>
      <c r="TWN91" s="4"/>
      <c r="TWO91" s="4"/>
      <c r="TWP91" s="4"/>
      <c r="TWQ91" s="4"/>
      <c r="TWR91" s="4"/>
      <c r="TWS91" s="4"/>
      <c r="TWT91" s="4"/>
      <c r="TWU91" s="4"/>
      <c r="TWV91" s="4"/>
      <c r="TWW91" s="4"/>
      <c r="TWX91" s="4"/>
      <c r="TWY91" s="4"/>
      <c r="TWZ91" s="4"/>
      <c r="TXA91" s="4"/>
      <c r="TXB91" s="4"/>
      <c r="TXC91" s="4"/>
      <c r="TXD91" s="4"/>
      <c r="TXE91" s="4"/>
      <c r="TXF91" s="4"/>
      <c r="TXG91" s="4"/>
      <c r="TXH91" s="4"/>
      <c r="TXI91" s="4"/>
      <c r="TXJ91" s="4"/>
      <c r="TXK91" s="4"/>
      <c r="TXL91" s="4"/>
      <c r="TXM91" s="4"/>
      <c r="TXN91" s="4"/>
      <c r="TXO91" s="4"/>
      <c r="TXP91" s="4"/>
      <c r="TXQ91" s="4"/>
      <c r="TXR91" s="4"/>
      <c r="TXS91" s="4"/>
      <c r="TXT91" s="4"/>
      <c r="TXU91" s="4"/>
      <c r="TXV91" s="4"/>
      <c r="TXW91" s="4"/>
      <c r="TXX91" s="4"/>
      <c r="TXY91" s="4"/>
      <c r="TXZ91" s="4"/>
      <c r="TYA91" s="4"/>
      <c r="TYB91" s="4"/>
      <c r="TYC91" s="4"/>
      <c r="TYD91" s="4"/>
      <c r="TYE91" s="4"/>
      <c r="TYF91" s="4"/>
      <c r="TYG91" s="4"/>
      <c r="TYH91" s="4"/>
      <c r="TYI91" s="4"/>
      <c r="TYJ91" s="4"/>
      <c r="TYK91" s="4"/>
      <c r="TYL91" s="4"/>
      <c r="TYM91" s="4"/>
      <c r="TYN91" s="4"/>
      <c r="TYO91" s="4"/>
      <c r="TYP91" s="4"/>
      <c r="TYQ91" s="4"/>
      <c r="TYR91" s="4"/>
      <c r="TYS91" s="4"/>
      <c r="TYT91" s="4"/>
      <c r="TYU91" s="4"/>
      <c r="TYV91" s="4"/>
      <c r="TYW91" s="4"/>
      <c r="TYX91" s="4"/>
      <c r="TYY91" s="4"/>
      <c r="TYZ91" s="4"/>
      <c r="TZA91" s="4"/>
      <c r="TZB91" s="4"/>
      <c r="TZC91" s="4"/>
      <c r="TZD91" s="4"/>
      <c r="TZE91" s="4"/>
      <c r="TZF91" s="4"/>
      <c r="TZG91" s="4"/>
      <c r="TZH91" s="4"/>
      <c r="TZI91" s="4"/>
      <c r="TZJ91" s="4"/>
      <c r="TZK91" s="4"/>
      <c r="TZL91" s="4"/>
      <c r="TZM91" s="4"/>
      <c r="TZN91" s="4"/>
      <c r="TZO91" s="4"/>
      <c r="TZP91" s="4"/>
      <c r="TZQ91" s="4"/>
      <c r="TZR91" s="4"/>
      <c r="TZS91" s="4"/>
      <c r="TZT91" s="4"/>
      <c r="TZU91" s="4"/>
      <c r="TZV91" s="4"/>
      <c r="TZW91" s="4"/>
      <c r="TZX91" s="4"/>
      <c r="TZY91" s="4"/>
      <c r="TZZ91" s="4"/>
      <c r="UAA91" s="4"/>
      <c r="UAB91" s="4"/>
      <c r="UAC91" s="4"/>
      <c r="UAD91" s="4"/>
      <c r="UAE91" s="4"/>
      <c r="UAF91" s="4"/>
      <c r="UAG91" s="4"/>
      <c r="UAH91" s="4"/>
      <c r="UAI91" s="4"/>
      <c r="UAJ91" s="4"/>
      <c r="UAK91" s="4"/>
      <c r="UAL91" s="4"/>
      <c r="UAM91" s="4"/>
      <c r="UAN91" s="4"/>
      <c r="UAO91" s="4"/>
      <c r="UAP91" s="4"/>
      <c r="UAQ91" s="4"/>
      <c r="UAR91" s="4"/>
      <c r="UAS91" s="4"/>
      <c r="UAT91" s="4"/>
      <c r="UAU91" s="4"/>
      <c r="UAV91" s="4"/>
      <c r="UAW91" s="4"/>
      <c r="UAX91" s="4"/>
      <c r="UAY91" s="4"/>
      <c r="UAZ91" s="4"/>
      <c r="UBA91" s="4"/>
      <c r="UBB91" s="4"/>
      <c r="UBC91" s="4"/>
      <c r="UBD91" s="4"/>
      <c r="UBE91" s="4"/>
      <c r="UBF91" s="4"/>
      <c r="UBG91" s="4"/>
      <c r="UBH91" s="4"/>
      <c r="UBI91" s="4"/>
      <c r="UBJ91" s="4"/>
      <c r="UBK91" s="4"/>
      <c r="UBL91" s="4"/>
      <c r="UBM91" s="4"/>
      <c r="UBN91" s="4"/>
      <c r="UBO91" s="4"/>
      <c r="UBP91" s="4"/>
      <c r="UBQ91" s="4"/>
      <c r="UBR91" s="4"/>
      <c r="UBS91" s="4"/>
      <c r="UBT91" s="4"/>
      <c r="UBU91" s="4"/>
      <c r="UBV91" s="4"/>
      <c r="UBW91" s="4"/>
      <c r="UBX91" s="4"/>
      <c r="UBY91" s="4"/>
      <c r="UBZ91" s="4"/>
      <c r="UCA91" s="4"/>
      <c r="UCB91" s="4"/>
      <c r="UCC91" s="4"/>
      <c r="UCD91" s="4"/>
      <c r="UCE91" s="4"/>
      <c r="UCF91" s="4"/>
      <c r="UCG91" s="4"/>
      <c r="UCH91" s="4"/>
      <c r="UCI91" s="4"/>
      <c r="UCJ91" s="4"/>
      <c r="UCK91" s="4"/>
      <c r="UCL91" s="4"/>
      <c r="UCM91" s="4"/>
      <c r="UCN91" s="4"/>
      <c r="UCO91" s="4"/>
      <c r="UCP91" s="4"/>
      <c r="UCQ91" s="4"/>
      <c r="UCR91" s="4"/>
      <c r="UCS91" s="4"/>
      <c r="UCT91" s="4"/>
      <c r="UCU91" s="4"/>
      <c r="UCV91" s="4"/>
      <c r="UCW91" s="4"/>
      <c r="UCX91" s="4"/>
      <c r="UCY91" s="4"/>
      <c r="UCZ91" s="4"/>
      <c r="UDA91" s="4"/>
      <c r="UDB91" s="4"/>
      <c r="UDC91" s="4"/>
      <c r="UDD91" s="4"/>
      <c r="UDE91" s="4"/>
      <c r="UDF91" s="4"/>
      <c r="UDG91" s="4"/>
      <c r="UDH91" s="4"/>
      <c r="UDI91" s="4"/>
      <c r="UDJ91" s="4"/>
      <c r="UDK91" s="4"/>
      <c r="UDL91" s="4"/>
      <c r="UDM91" s="4"/>
      <c r="UDN91" s="4"/>
      <c r="UDO91" s="4"/>
      <c r="UDP91" s="4"/>
      <c r="UDQ91" s="4"/>
      <c r="UDR91" s="4"/>
      <c r="UDS91" s="4"/>
      <c r="UDT91" s="4"/>
      <c r="UDU91" s="4"/>
      <c r="UDV91" s="4"/>
      <c r="UDW91" s="4"/>
      <c r="UDX91" s="4"/>
      <c r="UDY91" s="4"/>
      <c r="UDZ91" s="4"/>
      <c r="UEA91" s="4"/>
      <c r="UEB91" s="4"/>
      <c r="UEC91" s="4"/>
      <c r="UED91" s="4"/>
      <c r="UEE91" s="4"/>
      <c r="UEF91" s="4"/>
      <c r="UEG91" s="4"/>
      <c r="UEH91" s="4"/>
      <c r="UEI91" s="4"/>
      <c r="UEJ91" s="4"/>
      <c r="UEK91" s="4"/>
      <c r="UEL91" s="4"/>
      <c r="UEM91" s="4"/>
      <c r="UEN91" s="4"/>
      <c r="UEO91" s="4"/>
      <c r="UEP91" s="4"/>
      <c r="UEQ91" s="4"/>
      <c r="UER91" s="4"/>
      <c r="UES91" s="4"/>
      <c r="UET91" s="4"/>
      <c r="UEU91" s="4"/>
      <c r="UEV91" s="4"/>
      <c r="UEW91" s="4"/>
      <c r="UEX91" s="4"/>
      <c r="UEY91" s="4"/>
      <c r="UEZ91" s="4"/>
      <c r="UFA91" s="4"/>
      <c r="UFB91" s="4"/>
      <c r="UFC91" s="4"/>
      <c r="UFD91" s="4"/>
      <c r="UFE91" s="4"/>
      <c r="UFF91" s="4"/>
      <c r="UFG91" s="4"/>
      <c r="UFH91" s="4"/>
      <c r="UFI91" s="4"/>
      <c r="UFJ91" s="4"/>
      <c r="UFK91" s="4"/>
      <c r="UFL91" s="4"/>
      <c r="UFM91" s="4"/>
      <c r="UFN91" s="4"/>
      <c r="UFO91" s="4"/>
      <c r="UFP91" s="4"/>
      <c r="UFQ91" s="4"/>
      <c r="UFR91" s="4"/>
      <c r="UFS91" s="4"/>
      <c r="UFT91" s="4"/>
      <c r="UFU91" s="4"/>
      <c r="UFV91" s="4"/>
      <c r="UFW91" s="4"/>
      <c r="UFX91" s="4"/>
      <c r="UFY91" s="4"/>
      <c r="UFZ91" s="4"/>
      <c r="UGA91" s="4"/>
      <c r="UGB91" s="4"/>
      <c r="UGC91" s="4"/>
      <c r="UGD91" s="4"/>
      <c r="UGE91" s="4"/>
      <c r="UGF91" s="4"/>
      <c r="UGG91" s="4"/>
      <c r="UGH91" s="4"/>
      <c r="UGI91" s="4"/>
      <c r="UGJ91" s="4"/>
      <c r="UGK91" s="4"/>
      <c r="UGL91" s="4"/>
      <c r="UGM91" s="4"/>
      <c r="UGN91" s="4"/>
      <c r="UGO91" s="4"/>
      <c r="UGP91" s="4"/>
      <c r="UGQ91" s="4"/>
      <c r="UGR91" s="4"/>
      <c r="UGS91" s="4"/>
      <c r="UGT91" s="4"/>
      <c r="UGU91" s="4"/>
      <c r="UGV91" s="4"/>
      <c r="UGW91" s="4"/>
      <c r="UGX91" s="4"/>
      <c r="UGY91" s="4"/>
      <c r="UGZ91" s="4"/>
      <c r="UHA91" s="4"/>
      <c r="UHB91" s="4"/>
      <c r="UHC91" s="4"/>
      <c r="UHD91" s="4"/>
      <c r="UHE91" s="4"/>
      <c r="UHF91" s="4"/>
      <c r="UHG91" s="4"/>
      <c r="UHH91" s="4"/>
      <c r="UHI91" s="4"/>
      <c r="UHJ91" s="4"/>
      <c r="UHK91" s="4"/>
      <c r="UHL91" s="4"/>
      <c r="UHM91" s="4"/>
      <c r="UHN91" s="4"/>
      <c r="UHO91" s="4"/>
      <c r="UHP91" s="4"/>
      <c r="UHQ91" s="4"/>
      <c r="UHR91" s="4"/>
      <c r="UHS91" s="4"/>
      <c r="UHT91" s="4"/>
      <c r="UHU91" s="4"/>
      <c r="UHV91" s="4"/>
      <c r="UHW91" s="4"/>
      <c r="UHX91" s="4"/>
      <c r="UHY91" s="4"/>
      <c r="UHZ91" s="4"/>
      <c r="UIA91" s="4"/>
      <c r="UIB91" s="4"/>
      <c r="UIC91" s="4"/>
      <c r="UID91" s="4"/>
      <c r="UIE91" s="4"/>
      <c r="UIF91" s="4"/>
      <c r="UIG91" s="4"/>
      <c r="UIH91" s="4"/>
      <c r="UII91" s="4"/>
      <c r="UIJ91" s="4"/>
      <c r="UIK91" s="4"/>
      <c r="UIL91" s="4"/>
      <c r="UIM91" s="4"/>
      <c r="UIN91" s="4"/>
      <c r="UIO91" s="4"/>
      <c r="UIP91" s="4"/>
      <c r="UIQ91" s="4"/>
      <c r="UIR91" s="4"/>
      <c r="UIS91" s="4"/>
      <c r="UIT91" s="4"/>
      <c r="UIU91" s="4"/>
      <c r="UIV91" s="4"/>
      <c r="UIW91" s="4"/>
      <c r="UIX91" s="4"/>
      <c r="UIY91" s="4"/>
      <c r="UIZ91" s="4"/>
      <c r="UJA91" s="4"/>
      <c r="UJB91" s="4"/>
      <c r="UJC91" s="4"/>
      <c r="UJD91" s="4"/>
      <c r="UJE91" s="4"/>
      <c r="UJF91" s="4"/>
      <c r="UJG91" s="4"/>
      <c r="UJH91" s="4"/>
      <c r="UJI91" s="4"/>
      <c r="UJJ91" s="4"/>
      <c r="UJK91" s="4"/>
      <c r="UJL91" s="4"/>
      <c r="UJM91" s="4"/>
      <c r="UJN91" s="4"/>
      <c r="UJO91" s="4"/>
      <c r="UJP91" s="4"/>
      <c r="UJQ91" s="4"/>
      <c r="UJR91" s="4"/>
      <c r="UJS91" s="4"/>
      <c r="UJT91" s="4"/>
      <c r="UJU91" s="4"/>
      <c r="UJV91" s="4"/>
      <c r="UJW91" s="4"/>
      <c r="UJX91" s="4"/>
      <c r="UJY91" s="4"/>
      <c r="UJZ91" s="4"/>
      <c r="UKA91" s="4"/>
      <c r="UKB91" s="4"/>
      <c r="UKC91" s="4"/>
      <c r="UKD91" s="4"/>
      <c r="UKE91" s="4"/>
      <c r="UKF91" s="4"/>
      <c r="UKG91" s="4"/>
      <c r="UKH91" s="4"/>
      <c r="UKI91" s="4"/>
      <c r="UKJ91" s="4"/>
      <c r="UKK91" s="4"/>
      <c r="UKL91" s="4"/>
      <c r="UKM91" s="4"/>
      <c r="UKN91" s="4"/>
      <c r="UKO91" s="4"/>
      <c r="UKP91" s="4"/>
      <c r="UKQ91" s="4"/>
      <c r="UKR91" s="4"/>
      <c r="UKS91" s="4"/>
      <c r="UKT91" s="4"/>
      <c r="UKU91" s="4"/>
      <c r="UKV91" s="4"/>
      <c r="UKW91" s="4"/>
      <c r="UKX91" s="4"/>
      <c r="UKY91" s="4"/>
      <c r="UKZ91" s="4"/>
      <c r="ULA91" s="4"/>
      <c r="ULB91" s="4"/>
      <c r="ULC91" s="4"/>
      <c r="ULD91" s="4"/>
      <c r="ULE91" s="4"/>
      <c r="ULF91" s="4"/>
      <c r="ULG91" s="4"/>
      <c r="ULH91" s="4"/>
      <c r="ULI91" s="4"/>
      <c r="ULJ91" s="4"/>
      <c r="ULK91" s="4"/>
      <c r="ULL91" s="4"/>
      <c r="ULM91" s="4"/>
      <c r="ULN91" s="4"/>
      <c r="ULO91" s="4"/>
      <c r="ULP91" s="4"/>
      <c r="ULQ91" s="4"/>
      <c r="ULR91" s="4"/>
      <c r="ULS91" s="4"/>
      <c r="ULT91" s="4"/>
      <c r="ULU91" s="4"/>
      <c r="ULV91" s="4"/>
      <c r="ULW91" s="4"/>
      <c r="ULX91" s="4"/>
      <c r="ULY91" s="4"/>
      <c r="ULZ91" s="4"/>
      <c r="UMA91" s="4"/>
      <c r="UMB91" s="4"/>
      <c r="UMC91" s="4"/>
      <c r="UMD91" s="4"/>
      <c r="UME91" s="4"/>
      <c r="UMF91" s="4"/>
      <c r="UMG91" s="4"/>
      <c r="UMH91" s="4"/>
      <c r="UMI91" s="4"/>
      <c r="UMJ91" s="4"/>
      <c r="UMK91" s="4"/>
      <c r="UML91" s="4"/>
      <c r="UMM91" s="4"/>
      <c r="UMN91" s="4"/>
      <c r="UMO91" s="4"/>
      <c r="UMP91" s="4"/>
      <c r="UMQ91" s="4"/>
      <c r="UMR91" s="4"/>
      <c r="UMS91" s="4"/>
      <c r="UMT91" s="4"/>
      <c r="UMU91" s="4"/>
      <c r="UMV91" s="4"/>
      <c r="UMW91" s="4"/>
      <c r="UMX91" s="4"/>
      <c r="UMY91" s="4"/>
      <c r="UMZ91" s="4"/>
      <c r="UNA91" s="4"/>
      <c r="UNB91" s="4"/>
      <c r="UNC91" s="4"/>
      <c r="UND91" s="4"/>
      <c r="UNE91" s="4"/>
      <c r="UNF91" s="4"/>
      <c r="UNG91" s="4"/>
      <c r="UNH91" s="4"/>
      <c r="UNI91" s="4"/>
      <c r="UNJ91" s="4"/>
      <c r="UNK91" s="4"/>
      <c r="UNL91" s="4"/>
      <c r="UNM91" s="4"/>
      <c r="UNN91" s="4"/>
      <c r="UNO91" s="4"/>
      <c r="UNP91" s="4"/>
      <c r="UNQ91" s="4"/>
      <c r="UNR91" s="4"/>
      <c r="UNS91" s="4"/>
      <c r="UNT91" s="4"/>
      <c r="UNU91" s="4"/>
      <c r="UNV91" s="4"/>
      <c r="UNW91" s="4"/>
      <c r="UNX91" s="4"/>
      <c r="UNY91" s="4"/>
      <c r="UNZ91" s="4"/>
      <c r="UOA91" s="4"/>
      <c r="UOB91" s="4"/>
      <c r="UOC91" s="4"/>
      <c r="UOD91" s="4"/>
      <c r="UOE91" s="4"/>
      <c r="UOF91" s="4"/>
      <c r="UOG91" s="4"/>
      <c r="UOH91" s="4"/>
      <c r="UOI91" s="4"/>
      <c r="UOJ91" s="4"/>
      <c r="UOK91" s="4"/>
      <c r="UOL91" s="4"/>
      <c r="UOM91" s="4"/>
      <c r="UON91" s="4"/>
      <c r="UOO91" s="4"/>
      <c r="UOP91" s="4"/>
      <c r="UOQ91" s="4"/>
      <c r="UOR91" s="4"/>
      <c r="UOS91" s="4"/>
      <c r="UOT91" s="4"/>
      <c r="UOU91" s="4"/>
      <c r="UOV91" s="4"/>
      <c r="UOW91" s="4"/>
      <c r="UOX91" s="4"/>
      <c r="UOY91" s="4"/>
      <c r="UOZ91" s="4"/>
      <c r="UPA91" s="4"/>
      <c r="UPB91" s="4"/>
      <c r="UPC91" s="4"/>
      <c r="UPD91" s="4"/>
      <c r="UPE91" s="4"/>
      <c r="UPF91" s="4"/>
      <c r="UPG91" s="4"/>
      <c r="UPH91" s="4"/>
      <c r="UPI91" s="4"/>
      <c r="UPJ91" s="4"/>
      <c r="UPK91" s="4"/>
      <c r="UPL91" s="4"/>
      <c r="UPM91" s="4"/>
      <c r="UPN91" s="4"/>
      <c r="UPO91" s="4"/>
      <c r="UPP91" s="4"/>
      <c r="UPQ91" s="4"/>
      <c r="UPR91" s="4"/>
      <c r="UPS91" s="4"/>
      <c r="UPT91" s="4"/>
      <c r="UPU91" s="4"/>
      <c r="UPV91" s="4"/>
      <c r="UPW91" s="4"/>
      <c r="UPX91" s="4"/>
      <c r="UPY91" s="4"/>
      <c r="UPZ91" s="4"/>
      <c r="UQA91" s="4"/>
      <c r="UQB91" s="4"/>
      <c r="UQC91" s="4"/>
      <c r="UQD91" s="4"/>
      <c r="UQE91" s="4"/>
      <c r="UQF91" s="4"/>
      <c r="UQG91" s="4"/>
      <c r="UQH91" s="4"/>
      <c r="UQI91" s="4"/>
      <c r="UQJ91" s="4"/>
      <c r="UQK91" s="4"/>
      <c r="UQL91" s="4"/>
      <c r="UQM91" s="4"/>
      <c r="UQN91" s="4"/>
      <c r="UQO91" s="4"/>
      <c r="UQP91" s="4"/>
      <c r="UQQ91" s="4"/>
      <c r="UQR91" s="4"/>
      <c r="UQS91" s="4"/>
      <c r="UQT91" s="4"/>
      <c r="UQU91" s="4"/>
      <c r="UQV91" s="4"/>
      <c r="UQW91" s="4"/>
      <c r="UQX91" s="4"/>
      <c r="UQY91" s="4"/>
      <c r="UQZ91" s="4"/>
      <c r="URA91" s="4"/>
      <c r="URB91" s="4"/>
      <c r="URC91" s="4"/>
      <c r="URD91" s="4"/>
      <c r="URE91" s="4"/>
      <c r="URF91" s="4"/>
      <c r="URG91" s="4"/>
      <c r="URH91" s="4"/>
      <c r="URI91" s="4"/>
      <c r="URJ91" s="4"/>
      <c r="URK91" s="4"/>
      <c r="URL91" s="4"/>
      <c r="URM91" s="4"/>
      <c r="URN91" s="4"/>
      <c r="URO91" s="4"/>
      <c r="URP91" s="4"/>
      <c r="URQ91" s="4"/>
      <c r="URR91" s="4"/>
      <c r="URS91" s="4"/>
      <c r="URT91" s="4"/>
      <c r="URU91" s="4"/>
      <c r="URV91" s="4"/>
      <c r="URW91" s="4"/>
      <c r="URX91" s="4"/>
      <c r="URY91" s="4"/>
      <c r="URZ91" s="4"/>
      <c r="USA91" s="4"/>
      <c r="USB91" s="4"/>
      <c r="USC91" s="4"/>
      <c r="USD91" s="4"/>
      <c r="USE91" s="4"/>
      <c r="USF91" s="4"/>
      <c r="USG91" s="4"/>
      <c r="USH91" s="4"/>
      <c r="USI91" s="4"/>
      <c r="USJ91" s="4"/>
      <c r="USK91" s="4"/>
      <c r="USL91" s="4"/>
      <c r="USM91" s="4"/>
      <c r="USN91" s="4"/>
      <c r="USO91" s="4"/>
      <c r="USP91" s="4"/>
      <c r="USQ91" s="4"/>
      <c r="USR91" s="4"/>
      <c r="USS91" s="4"/>
      <c r="UST91" s="4"/>
      <c r="USU91" s="4"/>
      <c r="USV91" s="4"/>
      <c r="USW91" s="4"/>
      <c r="USX91" s="4"/>
      <c r="USY91" s="4"/>
      <c r="USZ91" s="4"/>
      <c r="UTA91" s="4"/>
      <c r="UTB91" s="4"/>
      <c r="UTC91" s="4"/>
      <c r="UTD91" s="4"/>
      <c r="UTE91" s="4"/>
      <c r="UTF91" s="4"/>
      <c r="UTG91" s="4"/>
      <c r="UTH91" s="4"/>
      <c r="UTI91" s="4"/>
      <c r="UTJ91" s="4"/>
      <c r="UTK91" s="4"/>
      <c r="UTL91" s="4"/>
      <c r="UTM91" s="4"/>
      <c r="UTN91" s="4"/>
      <c r="UTO91" s="4"/>
      <c r="UTP91" s="4"/>
      <c r="UTQ91" s="4"/>
      <c r="UTR91" s="4"/>
      <c r="UTS91" s="4"/>
      <c r="UTT91" s="4"/>
      <c r="UTU91" s="4"/>
      <c r="UTV91" s="4"/>
      <c r="UTW91" s="4"/>
      <c r="UTX91" s="4"/>
      <c r="UTY91" s="4"/>
      <c r="UTZ91" s="4"/>
      <c r="UUA91" s="4"/>
      <c r="UUB91" s="4"/>
      <c r="UUC91" s="4"/>
      <c r="UUD91" s="4"/>
      <c r="UUE91" s="4"/>
      <c r="UUF91" s="4"/>
      <c r="UUG91" s="4"/>
      <c r="UUH91" s="4"/>
      <c r="UUI91" s="4"/>
      <c r="UUJ91" s="4"/>
      <c r="UUK91" s="4"/>
      <c r="UUL91" s="4"/>
      <c r="UUM91" s="4"/>
      <c r="UUN91" s="4"/>
      <c r="UUO91" s="4"/>
      <c r="UUP91" s="4"/>
      <c r="UUQ91" s="4"/>
      <c r="UUR91" s="4"/>
      <c r="UUS91" s="4"/>
      <c r="UUT91" s="4"/>
      <c r="UUU91" s="4"/>
      <c r="UUV91" s="4"/>
      <c r="UUW91" s="4"/>
      <c r="UUX91" s="4"/>
      <c r="UUY91" s="4"/>
      <c r="UUZ91" s="4"/>
      <c r="UVA91" s="4"/>
      <c r="UVB91" s="4"/>
      <c r="UVC91" s="4"/>
      <c r="UVD91" s="4"/>
      <c r="UVE91" s="4"/>
      <c r="UVF91" s="4"/>
      <c r="UVG91" s="4"/>
      <c r="UVH91" s="4"/>
      <c r="UVI91" s="4"/>
      <c r="UVJ91" s="4"/>
      <c r="UVK91" s="4"/>
      <c r="UVL91" s="4"/>
      <c r="UVM91" s="4"/>
      <c r="UVN91" s="4"/>
      <c r="UVO91" s="4"/>
      <c r="UVP91" s="4"/>
      <c r="UVQ91" s="4"/>
      <c r="UVR91" s="4"/>
      <c r="UVS91" s="4"/>
      <c r="UVT91" s="4"/>
      <c r="UVU91" s="4"/>
      <c r="UVV91" s="4"/>
      <c r="UVW91" s="4"/>
      <c r="UVX91" s="4"/>
      <c r="UVY91" s="4"/>
      <c r="UVZ91" s="4"/>
      <c r="UWA91" s="4"/>
      <c r="UWB91" s="4"/>
      <c r="UWC91" s="4"/>
      <c r="UWD91" s="4"/>
      <c r="UWE91" s="4"/>
      <c r="UWF91" s="4"/>
      <c r="UWG91" s="4"/>
      <c r="UWH91" s="4"/>
      <c r="UWI91" s="4"/>
      <c r="UWJ91" s="4"/>
      <c r="UWK91" s="4"/>
      <c r="UWL91" s="4"/>
      <c r="UWM91" s="4"/>
      <c r="UWN91" s="4"/>
      <c r="UWO91" s="4"/>
      <c r="UWP91" s="4"/>
      <c r="UWQ91" s="4"/>
      <c r="UWR91" s="4"/>
      <c r="UWS91" s="4"/>
      <c r="UWT91" s="4"/>
      <c r="UWU91" s="4"/>
      <c r="UWV91" s="4"/>
      <c r="UWW91" s="4"/>
      <c r="UWX91" s="4"/>
      <c r="UWY91" s="4"/>
      <c r="UWZ91" s="4"/>
      <c r="UXA91" s="4"/>
      <c r="UXB91" s="4"/>
      <c r="UXC91" s="4"/>
      <c r="UXD91" s="4"/>
      <c r="UXE91" s="4"/>
      <c r="UXF91" s="4"/>
      <c r="UXG91" s="4"/>
      <c r="UXH91" s="4"/>
      <c r="UXI91" s="4"/>
      <c r="UXJ91" s="4"/>
      <c r="UXK91" s="4"/>
      <c r="UXL91" s="4"/>
      <c r="UXM91" s="4"/>
      <c r="UXN91" s="4"/>
      <c r="UXO91" s="4"/>
      <c r="UXP91" s="4"/>
      <c r="UXQ91" s="4"/>
      <c r="UXR91" s="4"/>
      <c r="UXS91" s="4"/>
      <c r="UXT91" s="4"/>
      <c r="UXU91" s="4"/>
      <c r="UXV91" s="4"/>
      <c r="UXW91" s="4"/>
      <c r="UXX91" s="4"/>
      <c r="UXY91" s="4"/>
      <c r="UXZ91" s="4"/>
      <c r="UYA91" s="4"/>
      <c r="UYB91" s="4"/>
      <c r="UYC91" s="4"/>
      <c r="UYD91" s="4"/>
      <c r="UYE91" s="4"/>
      <c r="UYF91" s="4"/>
      <c r="UYG91" s="4"/>
      <c r="UYH91" s="4"/>
      <c r="UYI91" s="4"/>
      <c r="UYJ91" s="4"/>
      <c r="UYK91" s="4"/>
      <c r="UYL91" s="4"/>
      <c r="UYM91" s="4"/>
      <c r="UYN91" s="4"/>
      <c r="UYO91" s="4"/>
      <c r="UYP91" s="4"/>
      <c r="UYQ91" s="4"/>
      <c r="UYR91" s="4"/>
      <c r="UYS91" s="4"/>
      <c r="UYT91" s="4"/>
      <c r="UYU91" s="4"/>
      <c r="UYV91" s="4"/>
      <c r="UYW91" s="4"/>
      <c r="UYX91" s="4"/>
      <c r="UYY91" s="4"/>
      <c r="UYZ91" s="4"/>
      <c r="UZA91" s="4"/>
      <c r="UZB91" s="4"/>
      <c r="UZC91" s="4"/>
      <c r="UZD91" s="4"/>
      <c r="UZE91" s="4"/>
      <c r="UZF91" s="4"/>
      <c r="UZG91" s="4"/>
      <c r="UZH91" s="4"/>
      <c r="UZI91" s="4"/>
      <c r="UZJ91" s="4"/>
      <c r="UZK91" s="4"/>
      <c r="UZL91" s="4"/>
      <c r="UZM91" s="4"/>
      <c r="UZN91" s="4"/>
      <c r="UZO91" s="4"/>
      <c r="UZP91" s="4"/>
      <c r="UZQ91" s="4"/>
      <c r="UZR91" s="4"/>
      <c r="UZS91" s="4"/>
      <c r="UZT91" s="4"/>
      <c r="UZU91" s="4"/>
      <c r="UZV91" s="4"/>
      <c r="UZW91" s="4"/>
      <c r="UZX91" s="4"/>
      <c r="UZY91" s="4"/>
      <c r="UZZ91" s="4"/>
      <c r="VAA91" s="4"/>
      <c r="VAB91" s="4"/>
      <c r="VAC91" s="4"/>
      <c r="VAD91" s="4"/>
      <c r="VAE91" s="4"/>
      <c r="VAF91" s="4"/>
      <c r="VAG91" s="4"/>
      <c r="VAH91" s="4"/>
      <c r="VAI91" s="4"/>
      <c r="VAJ91" s="4"/>
      <c r="VAK91" s="4"/>
      <c r="VAL91" s="4"/>
      <c r="VAM91" s="4"/>
      <c r="VAN91" s="4"/>
      <c r="VAO91" s="4"/>
      <c r="VAP91" s="4"/>
      <c r="VAQ91" s="4"/>
      <c r="VAR91" s="4"/>
      <c r="VAS91" s="4"/>
      <c r="VAT91" s="4"/>
      <c r="VAU91" s="4"/>
      <c r="VAV91" s="4"/>
      <c r="VAW91" s="4"/>
      <c r="VAX91" s="4"/>
      <c r="VAY91" s="4"/>
      <c r="VAZ91" s="4"/>
      <c r="VBA91" s="4"/>
      <c r="VBB91" s="4"/>
      <c r="VBC91" s="4"/>
      <c r="VBD91" s="4"/>
      <c r="VBE91" s="4"/>
      <c r="VBF91" s="4"/>
      <c r="VBG91" s="4"/>
      <c r="VBH91" s="4"/>
      <c r="VBI91" s="4"/>
      <c r="VBJ91" s="4"/>
      <c r="VBK91" s="4"/>
      <c r="VBL91" s="4"/>
      <c r="VBM91" s="4"/>
      <c r="VBN91" s="4"/>
      <c r="VBO91" s="4"/>
      <c r="VBP91" s="4"/>
      <c r="VBQ91" s="4"/>
      <c r="VBR91" s="4"/>
      <c r="VBS91" s="4"/>
      <c r="VBT91" s="4"/>
      <c r="VBU91" s="4"/>
      <c r="VBV91" s="4"/>
      <c r="VBW91" s="4"/>
      <c r="VBX91" s="4"/>
      <c r="VBY91" s="4"/>
      <c r="VBZ91" s="4"/>
      <c r="VCA91" s="4"/>
      <c r="VCB91" s="4"/>
      <c r="VCC91" s="4"/>
      <c r="VCD91" s="4"/>
      <c r="VCE91" s="4"/>
      <c r="VCF91" s="4"/>
      <c r="VCG91" s="4"/>
      <c r="VCH91" s="4"/>
      <c r="VCI91" s="4"/>
      <c r="VCJ91" s="4"/>
      <c r="VCK91" s="4"/>
      <c r="VCL91" s="4"/>
      <c r="VCM91" s="4"/>
      <c r="VCN91" s="4"/>
      <c r="VCO91" s="4"/>
      <c r="VCP91" s="4"/>
      <c r="VCQ91" s="4"/>
      <c r="VCR91" s="4"/>
      <c r="VCS91" s="4"/>
      <c r="VCT91" s="4"/>
      <c r="VCU91" s="4"/>
      <c r="VCV91" s="4"/>
      <c r="VCW91" s="4"/>
      <c r="VCX91" s="4"/>
      <c r="VCY91" s="4"/>
      <c r="VCZ91" s="4"/>
      <c r="VDA91" s="4"/>
      <c r="VDB91" s="4"/>
      <c r="VDC91" s="4"/>
      <c r="VDD91" s="4"/>
      <c r="VDE91" s="4"/>
      <c r="VDF91" s="4"/>
      <c r="VDG91" s="4"/>
      <c r="VDH91" s="4"/>
      <c r="VDI91" s="4"/>
      <c r="VDJ91" s="4"/>
      <c r="VDK91" s="4"/>
      <c r="VDL91" s="4"/>
      <c r="VDM91" s="4"/>
      <c r="VDN91" s="4"/>
      <c r="VDO91" s="4"/>
      <c r="VDP91" s="4"/>
      <c r="VDQ91" s="4"/>
      <c r="VDR91" s="4"/>
      <c r="VDS91" s="4"/>
      <c r="VDT91" s="4"/>
      <c r="VDU91" s="4"/>
      <c r="VDV91" s="4"/>
      <c r="VDW91" s="4"/>
      <c r="VDX91" s="4"/>
      <c r="VDY91" s="4"/>
      <c r="VDZ91" s="4"/>
      <c r="VEA91" s="4"/>
      <c r="VEB91" s="4"/>
      <c r="VEC91" s="4"/>
      <c r="VED91" s="4"/>
      <c r="VEE91" s="4"/>
      <c r="VEF91" s="4"/>
      <c r="VEG91" s="4"/>
      <c r="VEH91" s="4"/>
      <c r="VEI91" s="4"/>
      <c r="VEJ91" s="4"/>
      <c r="VEK91" s="4"/>
      <c r="VEL91" s="4"/>
      <c r="VEM91" s="4"/>
      <c r="VEN91" s="4"/>
      <c r="VEO91" s="4"/>
      <c r="VEP91" s="4"/>
      <c r="VEQ91" s="4"/>
      <c r="VER91" s="4"/>
      <c r="VES91" s="4"/>
      <c r="VET91" s="4"/>
      <c r="VEU91" s="4"/>
      <c r="VEV91" s="4"/>
      <c r="VEW91" s="4"/>
      <c r="VEX91" s="4"/>
      <c r="VEY91" s="4"/>
      <c r="VEZ91" s="4"/>
      <c r="VFA91" s="4"/>
      <c r="VFB91" s="4"/>
      <c r="VFC91" s="4"/>
      <c r="VFD91" s="4"/>
      <c r="VFE91" s="4"/>
      <c r="VFF91" s="4"/>
      <c r="VFG91" s="4"/>
      <c r="VFH91" s="4"/>
      <c r="VFI91" s="4"/>
      <c r="VFJ91" s="4"/>
      <c r="VFK91" s="4"/>
      <c r="VFL91" s="4"/>
      <c r="VFM91" s="4"/>
      <c r="VFN91" s="4"/>
      <c r="VFO91" s="4"/>
      <c r="VFP91" s="4"/>
      <c r="VFQ91" s="4"/>
      <c r="VFR91" s="4"/>
      <c r="VFS91" s="4"/>
      <c r="VFT91" s="4"/>
      <c r="VFU91" s="4"/>
      <c r="VFV91" s="4"/>
      <c r="VFW91" s="4"/>
      <c r="VFX91" s="4"/>
      <c r="VFY91" s="4"/>
      <c r="VFZ91" s="4"/>
      <c r="VGA91" s="4"/>
      <c r="VGB91" s="4"/>
      <c r="VGC91" s="4"/>
      <c r="VGD91" s="4"/>
      <c r="VGE91" s="4"/>
      <c r="VGF91" s="4"/>
      <c r="VGG91" s="4"/>
      <c r="VGH91" s="4"/>
      <c r="VGI91" s="4"/>
      <c r="VGJ91" s="4"/>
      <c r="VGK91" s="4"/>
      <c r="VGL91" s="4"/>
      <c r="VGM91" s="4"/>
      <c r="VGN91" s="4"/>
      <c r="VGO91" s="4"/>
      <c r="VGP91" s="4"/>
      <c r="VGQ91" s="4"/>
      <c r="VGR91" s="4"/>
      <c r="VGS91" s="4"/>
      <c r="VGT91" s="4"/>
      <c r="VGU91" s="4"/>
      <c r="VGV91" s="4"/>
      <c r="VGW91" s="4"/>
      <c r="VGX91" s="4"/>
      <c r="VGY91" s="4"/>
      <c r="VGZ91" s="4"/>
      <c r="VHA91" s="4"/>
      <c r="VHB91" s="4"/>
      <c r="VHC91" s="4"/>
      <c r="VHD91" s="4"/>
      <c r="VHE91" s="4"/>
      <c r="VHF91" s="4"/>
      <c r="VHG91" s="4"/>
      <c r="VHH91" s="4"/>
      <c r="VHI91" s="4"/>
      <c r="VHJ91" s="4"/>
      <c r="VHK91" s="4"/>
      <c r="VHL91" s="4"/>
      <c r="VHM91" s="4"/>
      <c r="VHN91" s="4"/>
      <c r="VHO91" s="4"/>
      <c r="VHP91" s="4"/>
      <c r="VHQ91" s="4"/>
      <c r="VHR91" s="4"/>
      <c r="VHS91" s="4"/>
      <c r="VHT91" s="4"/>
      <c r="VHU91" s="4"/>
      <c r="VHV91" s="4"/>
      <c r="VHW91" s="4"/>
      <c r="VHX91" s="4"/>
      <c r="VHY91" s="4"/>
      <c r="VHZ91" s="4"/>
      <c r="VIA91" s="4"/>
      <c r="VIB91" s="4"/>
      <c r="VIC91" s="4"/>
      <c r="VID91" s="4"/>
      <c r="VIE91" s="4"/>
      <c r="VIF91" s="4"/>
      <c r="VIG91" s="4"/>
      <c r="VIH91" s="4"/>
      <c r="VII91" s="4"/>
      <c r="VIJ91" s="4"/>
      <c r="VIK91" s="4"/>
      <c r="VIL91" s="4"/>
      <c r="VIM91" s="4"/>
      <c r="VIN91" s="4"/>
      <c r="VIO91" s="4"/>
      <c r="VIP91" s="4"/>
      <c r="VIQ91" s="4"/>
      <c r="VIR91" s="4"/>
      <c r="VIS91" s="4"/>
      <c r="VIT91" s="4"/>
      <c r="VIU91" s="4"/>
      <c r="VIV91" s="4"/>
      <c r="VIW91" s="4"/>
      <c r="VIX91" s="4"/>
      <c r="VIY91" s="4"/>
      <c r="VIZ91" s="4"/>
      <c r="VJA91" s="4"/>
      <c r="VJB91" s="4"/>
      <c r="VJC91" s="4"/>
      <c r="VJD91" s="4"/>
      <c r="VJE91" s="4"/>
      <c r="VJF91" s="4"/>
      <c r="VJG91" s="4"/>
      <c r="VJH91" s="4"/>
      <c r="VJI91" s="4"/>
      <c r="VJJ91" s="4"/>
      <c r="VJK91" s="4"/>
      <c r="VJL91" s="4"/>
      <c r="VJM91" s="4"/>
      <c r="VJN91" s="4"/>
      <c r="VJO91" s="4"/>
      <c r="VJP91" s="4"/>
      <c r="VJQ91" s="4"/>
      <c r="VJR91" s="4"/>
      <c r="VJS91" s="4"/>
      <c r="VJT91" s="4"/>
      <c r="VJU91" s="4"/>
      <c r="VJV91" s="4"/>
      <c r="VJW91" s="4"/>
      <c r="VJX91" s="4"/>
      <c r="VJY91" s="4"/>
      <c r="VJZ91" s="4"/>
      <c r="VKA91" s="4"/>
      <c r="VKB91" s="4"/>
      <c r="VKC91" s="4"/>
      <c r="VKD91" s="4"/>
      <c r="VKE91" s="4"/>
      <c r="VKF91" s="4"/>
      <c r="VKG91" s="4"/>
      <c r="VKH91" s="4"/>
      <c r="VKI91" s="4"/>
      <c r="VKJ91" s="4"/>
      <c r="VKK91" s="4"/>
      <c r="VKL91" s="4"/>
      <c r="VKM91" s="4"/>
      <c r="VKN91" s="4"/>
      <c r="VKO91" s="4"/>
      <c r="VKP91" s="4"/>
      <c r="VKQ91" s="4"/>
      <c r="VKR91" s="4"/>
      <c r="VKS91" s="4"/>
      <c r="VKT91" s="4"/>
      <c r="VKU91" s="4"/>
      <c r="VKV91" s="4"/>
      <c r="VKW91" s="4"/>
      <c r="VKX91" s="4"/>
      <c r="VKY91" s="4"/>
      <c r="VKZ91" s="4"/>
      <c r="VLA91" s="4"/>
      <c r="VLB91" s="4"/>
      <c r="VLC91" s="4"/>
      <c r="VLD91" s="4"/>
      <c r="VLE91" s="4"/>
      <c r="VLF91" s="4"/>
      <c r="VLG91" s="4"/>
      <c r="VLH91" s="4"/>
      <c r="VLI91" s="4"/>
      <c r="VLJ91" s="4"/>
      <c r="VLK91" s="4"/>
      <c r="VLL91" s="4"/>
      <c r="VLM91" s="4"/>
      <c r="VLN91" s="4"/>
      <c r="VLO91" s="4"/>
      <c r="VLP91" s="4"/>
      <c r="VLQ91" s="4"/>
      <c r="VLR91" s="4"/>
      <c r="VLS91" s="4"/>
      <c r="VLT91" s="4"/>
      <c r="VLU91" s="4"/>
      <c r="VLV91" s="4"/>
      <c r="VLW91" s="4"/>
      <c r="VLX91" s="4"/>
      <c r="VLY91" s="4"/>
      <c r="VLZ91" s="4"/>
      <c r="VMA91" s="4"/>
      <c r="VMB91" s="4"/>
      <c r="VMC91" s="4"/>
      <c r="VMD91" s="4"/>
      <c r="VME91" s="4"/>
      <c r="VMF91" s="4"/>
      <c r="VMG91" s="4"/>
      <c r="VMH91" s="4"/>
      <c r="VMI91" s="4"/>
      <c r="VMJ91" s="4"/>
      <c r="VMK91" s="4"/>
      <c r="VML91" s="4"/>
      <c r="VMM91" s="4"/>
      <c r="VMN91" s="4"/>
      <c r="VMO91" s="4"/>
      <c r="VMP91" s="4"/>
      <c r="VMQ91" s="4"/>
      <c r="VMR91" s="4"/>
      <c r="VMS91" s="4"/>
      <c r="VMT91" s="4"/>
      <c r="VMU91" s="4"/>
      <c r="VMV91" s="4"/>
      <c r="VMW91" s="4"/>
      <c r="VMX91" s="4"/>
      <c r="VMY91" s="4"/>
      <c r="VMZ91" s="4"/>
      <c r="VNA91" s="4"/>
      <c r="VNB91" s="4"/>
      <c r="VNC91" s="4"/>
      <c r="VND91" s="4"/>
      <c r="VNE91" s="4"/>
      <c r="VNF91" s="4"/>
      <c r="VNG91" s="4"/>
      <c r="VNH91" s="4"/>
      <c r="VNI91" s="4"/>
      <c r="VNJ91" s="4"/>
      <c r="VNK91" s="4"/>
      <c r="VNL91" s="4"/>
      <c r="VNM91" s="4"/>
      <c r="VNN91" s="4"/>
      <c r="VNO91" s="4"/>
      <c r="VNP91" s="4"/>
      <c r="VNQ91" s="4"/>
      <c r="VNR91" s="4"/>
      <c r="VNS91" s="4"/>
      <c r="VNT91" s="4"/>
      <c r="VNU91" s="4"/>
      <c r="VNV91" s="4"/>
      <c r="VNW91" s="4"/>
      <c r="VNX91" s="4"/>
      <c r="VNY91" s="4"/>
      <c r="VNZ91" s="4"/>
      <c r="VOA91" s="4"/>
      <c r="VOB91" s="4"/>
      <c r="VOC91" s="4"/>
      <c r="VOD91" s="4"/>
      <c r="VOE91" s="4"/>
      <c r="VOF91" s="4"/>
      <c r="VOG91" s="4"/>
      <c r="VOH91" s="4"/>
      <c r="VOI91" s="4"/>
      <c r="VOJ91" s="4"/>
      <c r="VOK91" s="4"/>
      <c r="VOL91" s="4"/>
      <c r="VOM91" s="4"/>
      <c r="VON91" s="4"/>
      <c r="VOO91" s="4"/>
      <c r="VOP91" s="4"/>
      <c r="VOQ91" s="4"/>
      <c r="VOR91" s="4"/>
      <c r="VOS91" s="4"/>
      <c r="VOT91" s="4"/>
      <c r="VOU91" s="4"/>
      <c r="VOV91" s="4"/>
      <c r="VOW91" s="4"/>
      <c r="VOX91" s="4"/>
      <c r="VOY91" s="4"/>
      <c r="VOZ91" s="4"/>
      <c r="VPA91" s="4"/>
      <c r="VPB91" s="4"/>
      <c r="VPC91" s="4"/>
      <c r="VPD91" s="4"/>
      <c r="VPE91" s="4"/>
      <c r="VPF91" s="4"/>
      <c r="VPG91" s="4"/>
      <c r="VPH91" s="4"/>
      <c r="VPI91" s="4"/>
      <c r="VPJ91" s="4"/>
      <c r="VPK91" s="4"/>
      <c r="VPL91" s="4"/>
      <c r="VPM91" s="4"/>
      <c r="VPN91" s="4"/>
      <c r="VPO91" s="4"/>
      <c r="VPP91" s="4"/>
      <c r="VPQ91" s="4"/>
      <c r="VPR91" s="4"/>
      <c r="VPS91" s="4"/>
      <c r="VPT91" s="4"/>
      <c r="VPU91" s="4"/>
      <c r="VPV91" s="4"/>
      <c r="VPW91" s="4"/>
      <c r="VPX91" s="4"/>
      <c r="VPY91" s="4"/>
      <c r="VPZ91" s="4"/>
      <c r="VQA91" s="4"/>
      <c r="VQB91" s="4"/>
      <c r="VQC91" s="4"/>
      <c r="VQD91" s="4"/>
      <c r="VQE91" s="4"/>
      <c r="VQF91" s="4"/>
      <c r="VQG91" s="4"/>
      <c r="VQH91" s="4"/>
      <c r="VQI91" s="4"/>
      <c r="VQJ91" s="4"/>
      <c r="VQK91" s="4"/>
      <c r="VQL91" s="4"/>
      <c r="VQM91" s="4"/>
      <c r="VQN91" s="4"/>
      <c r="VQO91" s="4"/>
      <c r="VQP91" s="4"/>
      <c r="VQQ91" s="4"/>
      <c r="VQR91" s="4"/>
      <c r="VQS91" s="4"/>
      <c r="VQT91" s="4"/>
      <c r="VQU91" s="4"/>
      <c r="VQV91" s="4"/>
      <c r="VQW91" s="4"/>
      <c r="VQX91" s="4"/>
      <c r="VQY91" s="4"/>
      <c r="VQZ91" s="4"/>
      <c r="VRA91" s="4"/>
      <c r="VRB91" s="4"/>
      <c r="VRC91" s="4"/>
      <c r="VRD91" s="4"/>
      <c r="VRE91" s="4"/>
      <c r="VRF91" s="4"/>
      <c r="VRG91" s="4"/>
      <c r="VRH91" s="4"/>
      <c r="VRI91" s="4"/>
      <c r="VRJ91" s="4"/>
      <c r="VRK91" s="4"/>
      <c r="VRL91" s="4"/>
      <c r="VRM91" s="4"/>
      <c r="VRN91" s="4"/>
      <c r="VRO91" s="4"/>
      <c r="VRP91" s="4"/>
      <c r="VRQ91" s="4"/>
      <c r="VRR91" s="4"/>
      <c r="VRS91" s="4"/>
      <c r="VRT91" s="4"/>
      <c r="VRU91" s="4"/>
      <c r="VRV91" s="4"/>
      <c r="VRW91" s="4"/>
      <c r="VRX91" s="4"/>
      <c r="VRY91" s="4"/>
      <c r="VRZ91" s="4"/>
      <c r="VSA91" s="4"/>
      <c r="VSB91" s="4"/>
      <c r="VSC91" s="4"/>
      <c r="VSD91" s="4"/>
      <c r="VSE91" s="4"/>
      <c r="VSF91" s="4"/>
      <c r="VSG91" s="4"/>
      <c r="VSH91" s="4"/>
      <c r="VSI91" s="4"/>
      <c r="VSJ91" s="4"/>
      <c r="VSK91" s="4"/>
      <c r="VSL91" s="4"/>
      <c r="VSM91" s="4"/>
      <c r="VSN91" s="4"/>
      <c r="VSO91" s="4"/>
      <c r="VSP91" s="4"/>
      <c r="VSQ91" s="4"/>
      <c r="VSR91" s="4"/>
      <c r="VSS91" s="4"/>
      <c r="VST91" s="4"/>
      <c r="VSU91" s="4"/>
      <c r="VSV91" s="4"/>
      <c r="VSW91" s="4"/>
      <c r="VSX91" s="4"/>
      <c r="VSY91" s="4"/>
      <c r="VSZ91" s="4"/>
      <c r="VTA91" s="4"/>
      <c r="VTB91" s="4"/>
      <c r="VTC91" s="4"/>
      <c r="VTD91" s="4"/>
      <c r="VTE91" s="4"/>
      <c r="VTF91" s="4"/>
      <c r="VTG91" s="4"/>
      <c r="VTH91" s="4"/>
      <c r="VTI91" s="4"/>
      <c r="VTJ91" s="4"/>
      <c r="VTK91" s="4"/>
      <c r="VTL91" s="4"/>
      <c r="VTM91" s="4"/>
      <c r="VTN91" s="4"/>
      <c r="VTO91" s="4"/>
      <c r="VTP91" s="4"/>
      <c r="VTQ91" s="4"/>
      <c r="VTR91" s="4"/>
      <c r="VTS91" s="4"/>
      <c r="VTT91" s="4"/>
      <c r="VTU91" s="4"/>
      <c r="VTV91" s="4"/>
      <c r="VTW91" s="4"/>
      <c r="VTX91" s="4"/>
      <c r="VTY91" s="4"/>
      <c r="VTZ91" s="4"/>
      <c r="VUA91" s="4"/>
      <c r="VUB91" s="4"/>
      <c r="VUC91" s="4"/>
      <c r="VUD91" s="4"/>
      <c r="VUE91" s="4"/>
      <c r="VUF91" s="4"/>
      <c r="VUG91" s="4"/>
      <c r="VUH91" s="4"/>
      <c r="VUI91" s="4"/>
      <c r="VUJ91" s="4"/>
      <c r="VUK91" s="4"/>
      <c r="VUL91" s="4"/>
      <c r="VUM91" s="4"/>
      <c r="VUN91" s="4"/>
      <c r="VUO91" s="4"/>
      <c r="VUP91" s="4"/>
      <c r="VUQ91" s="4"/>
      <c r="VUR91" s="4"/>
      <c r="VUS91" s="4"/>
      <c r="VUT91" s="4"/>
      <c r="VUU91" s="4"/>
      <c r="VUV91" s="4"/>
      <c r="VUW91" s="4"/>
      <c r="VUX91" s="4"/>
      <c r="VUY91" s="4"/>
      <c r="VUZ91" s="4"/>
      <c r="VVA91" s="4"/>
      <c r="VVB91" s="4"/>
      <c r="VVC91" s="4"/>
      <c r="VVD91" s="4"/>
      <c r="VVE91" s="4"/>
      <c r="VVF91" s="4"/>
      <c r="VVG91" s="4"/>
      <c r="VVH91" s="4"/>
      <c r="VVI91" s="4"/>
      <c r="VVJ91" s="4"/>
      <c r="VVK91" s="4"/>
      <c r="VVL91" s="4"/>
      <c r="VVM91" s="4"/>
      <c r="VVN91" s="4"/>
      <c r="VVO91" s="4"/>
      <c r="VVP91" s="4"/>
      <c r="VVQ91" s="4"/>
      <c r="VVR91" s="4"/>
      <c r="VVS91" s="4"/>
      <c r="VVT91" s="4"/>
      <c r="VVU91" s="4"/>
      <c r="VVV91" s="4"/>
      <c r="VVW91" s="4"/>
      <c r="VVX91" s="4"/>
      <c r="VVY91" s="4"/>
      <c r="VVZ91" s="4"/>
      <c r="VWA91" s="4"/>
      <c r="VWB91" s="4"/>
      <c r="VWC91" s="4"/>
      <c r="VWD91" s="4"/>
      <c r="VWE91" s="4"/>
      <c r="VWF91" s="4"/>
      <c r="VWG91" s="4"/>
      <c r="VWH91" s="4"/>
      <c r="VWI91" s="4"/>
      <c r="VWJ91" s="4"/>
      <c r="VWK91" s="4"/>
      <c r="VWL91" s="4"/>
      <c r="VWM91" s="4"/>
      <c r="VWN91" s="4"/>
      <c r="VWO91" s="4"/>
      <c r="VWP91" s="4"/>
      <c r="VWQ91" s="4"/>
      <c r="VWR91" s="4"/>
      <c r="VWS91" s="4"/>
      <c r="VWT91" s="4"/>
      <c r="VWU91" s="4"/>
      <c r="VWV91" s="4"/>
      <c r="VWW91" s="4"/>
      <c r="VWX91" s="4"/>
      <c r="VWY91" s="4"/>
      <c r="VWZ91" s="4"/>
      <c r="VXA91" s="4"/>
      <c r="VXB91" s="4"/>
      <c r="VXC91" s="4"/>
      <c r="VXD91" s="4"/>
      <c r="VXE91" s="4"/>
      <c r="VXF91" s="4"/>
      <c r="VXG91" s="4"/>
      <c r="VXH91" s="4"/>
      <c r="VXI91" s="4"/>
      <c r="VXJ91" s="4"/>
      <c r="VXK91" s="4"/>
      <c r="VXL91" s="4"/>
      <c r="VXM91" s="4"/>
      <c r="VXN91" s="4"/>
      <c r="VXO91" s="4"/>
      <c r="VXP91" s="4"/>
      <c r="VXQ91" s="4"/>
      <c r="VXR91" s="4"/>
      <c r="VXS91" s="4"/>
      <c r="VXT91" s="4"/>
      <c r="VXU91" s="4"/>
      <c r="VXV91" s="4"/>
      <c r="VXW91" s="4"/>
      <c r="VXX91" s="4"/>
      <c r="VXY91" s="4"/>
      <c r="VXZ91" s="4"/>
      <c r="VYA91" s="4"/>
      <c r="VYB91" s="4"/>
      <c r="VYC91" s="4"/>
      <c r="VYD91" s="4"/>
      <c r="VYE91" s="4"/>
      <c r="VYF91" s="4"/>
      <c r="VYG91" s="4"/>
      <c r="VYH91" s="4"/>
      <c r="VYI91" s="4"/>
      <c r="VYJ91" s="4"/>
      <c r="VYK91" s="4"/>
      <c r="VYL91" s="4"/>
      <c r="VYM91" s="4"/>
      <c r="VYN91" s="4"/>
      <c r="VYO91" s="4"/>
      <c r="VYP91" s="4"/>
      <c r="VYQ91" s="4"/>
      <c r="VYR91" s="4"/>
      <c r="VYS91" s="4"/>
      <c r="VYT91" s="4"/>
      <c r="VYU91" s="4"/>
      <c r="VYV91" s="4"/>
      <c r="VYW91" s="4"/>
      <c r="VYX91" s="4"/>
      <c r="VYY91" s="4"/>
      <c r="VYZ91" s="4"/>
      <c r="VZA91" s="4"/>
      <c r="VZB91" s="4"/>
      <c r="VZC91" s="4"/>
      <c r="VZD91" s="4"/>
      <c r="VZE91" s="4"/>
      <c r="VZF91" s="4"/>
      <c r="VZG91" s="4"/>
      <c r="VZH91" s="4"/>
      <c r="VZI91" s="4"/>
      <c r="VZJ91" s="4"/>
      <c r="VZK91" s="4"/>
      <c r="VZL91" s="4"/>
      <c r="VZM91" s="4"/>
      <c r="VZN91" s="4"/>
      <c r="VZO91" s="4"/>
      <c r="VZP91" s="4"/>
      <c r="VZQ91" s="4"/>
      <c r="VZR91" s="4"/>
      <c r="VZS91" s="4"/>
      <c r="VZT91" s="4"/>
      <c r="VZU91" s="4"/>
      <c r="VZV91" s="4"/>
      <c r="VZW91" s="4"/>
      <c r="VZX91" s="4"/>
      <c r="VZY91" s="4"/>
      <c r="VZZ91" s="4"/>
      <c r="WAA91" s="4"/>
      <c r="WAB91" s="4"/>
      <c r="WAC91" s="4"/>
      <c r="WAD91" s="4"/>
      <c r="WAE91" s="4"/>
      <c r="WAF91" s="4"/>
      <c r="WAG91" s="4"/>
      <c r="WAH91" s="4"/>
      <c r="WAI91" s="4"/>
      <c r="WAJ91" s="4"/>
      <c r="WAK91" s="4"/>
      <c r="WAL91" s="4"/>
      <c r="WAM91" s="4"/>
      <c r="WAN91" s="4"/>
      <c r="WAO91" s="4"/>
      <c r="WAP91" s="4"/>
      <c r="WAQ91" s="4"/>
      <c r="WAR91" s="4"/>
      <c r="WAS91" s="4"/>
      <c r="WAT91" s="4"/>
      <c r="WAU91" s="4"/>
      <c r="WAV91" s="4"/>
      <c r="WAW91" s="4"/>
      <c r="WAX91" s="4"/>
      <c r="WAY91" s="4"/>
      <c r="WAZ91" s="4"/>
      <c r="WBA91" s="4"/>
      <c r="WBB91" s="4"/>
      <c r="WBC91" s="4"/>
      <c r="WBD91" s="4"/>
      <c r="WBE91" s="4"/>
      <c r="WBF91" s="4"/>
      <c r="WBG91" s="4"/>
      <c r="WBH91" s="4"/>
      <c r="WBI91" s="4"/>
      <c r="WBJ91" s="4"/>
      <c r="WBK91" s="4"/>
      <c r="WBL91" s="4"/>
      <c r="WBM91" s="4"/>
      <c r="WBN91" s="4"/>
      <c r="WBO91" s="4"/>
      <c r="WBP91" s="4"/>
      <c r="WBQ91" s="4"/>
      <c r="WBR91" s="4"/>
      <c r="WBS91" s="4"/>
      <c r="WBT91" s="4"/>
      <c r="WBU91" s="4"/>
      <c r="WBV91" s="4"/>
      <c r="WBW91" s="4"/>
      <c r="WBX91" s="4"/>
      <c r="WBY91" s="4"/>
      <c r="WBZ91" s="4"/>
      <c r="WCA91" s="4"/>
      <c r="WCB91" s="4"/>
      <c r="WCC91" s="4"/>
      <c r="WCD91" s="4"/>
      <c r="WCE91" s="4"/>
      <c r="WCF91" s="4"/>
      <c r="WCG91" s="4"/>
      <c r="WCH91" s="4"/>
      <c r="WCI91" s="4"/>
      <c r="WCJ91" s="4"/>
      <c r="WCK91" s="4"/>
      <c r="WCL91" s="4"/>
      <c r="WCM91" s="4"/>
      <c r="WCN91" s="4"/>
      <c r="WCO91" s="4"/>
      <c r="WCP91" s="4"/>
      <c r="WCQ91" s="4"/>
      <c r="WCR91" s="4"/>
      <c r="WCS91" s="4"/>
      <c r="WCT91" s="4"/>
      <c r="WCU91" s="4"/>
      <c r="WCV91" s="4"/>
      <c r="WCW91" s="4"/>
      <c r="WCX91" s="4"/>
      <c r="WCY91" s="4"/>
      <c r="WCZ91" s="4"/>
      <c r="WDA91" s="4"/>
      <c r="WDB91" s="4"/>
      <c r="WDC91" s="4"/>
      <c r="WDD91" s="4"/>
      <c r="WDE91" s="4"/>
      <c r="WDF91" s="4"/>
      <c r="WDG91" s="4"/>
      <c r="WDH91" s="4"/>
      <c r="WDI91" s="4"/>
      <c r="WDJ91" s="4"/>
      <c r="WDK91" s="4"/>
      <c r="WDL91" s="4"/>
      <c r="WDM91" s="4"/>
      <c r="WDN91" s="4"/>
      <c r="WDO91" s="4"/>
      <c r="WDP91" s="4"/>
      <c r="WDQ91" s="4"/>
      <c r="WDR91" s="4"/>
      <c r="WDS91" s="4"/>
      <c r="WDT91" s="4"/>
      <c r="WDU91" s="4"/>
      <c r="WDV91" s="4"/>
      <c r="WDW91" s="4"/>
      <c r="WDX91" s="4"/>
      <c r="WDY91" s="4"/>
      <c r="WDZ91" s="4"/>
      <c r="WEA91" s="4"/>
      <c r="WEB91" s="4"/>
      <c r="WEC91" s="4"/>
      <c r="WED91" s="4"/>
      <c r="WEE91" s="4"/>
      <c r="WEF91" s="4"/>
      <c r="WEG91" s="4"/>
      <c r="WEH91" s="4"/>
      <c r="WEI91" s="4"/>
      <c r="WEJ91" s="4"/>
      <c r="WEK91" s="4"/>
      <c r="WEL91" s="4"/>
      <c r="WEM91" s="4"/>
      <c r="WEN91" s="4"/>
      <c r="WEO91" s="4"/>
      <c r="WEP91" s="4"/>
      <c r="WEQ91" s="4"/>
      <c r="WER91" s="4"/>
      <c r="WES91" s="4"/>
      <c r="WET91" s="4"/>
      <c r="WEU91" s="4"/>
      <c r="WEV91" s="4"/>
      <c r="WEW91" s="4"/>
      <c r="WEX91" s="4"/>
      <c r="WEY91" s="4"/>
      <c r="WEZ91" s="4"/>
      <c r="WFA91" s="4"/>
      <c r="WFB91" s="4"/>
      <c r="WFC91" s="4"/>
      <c r="WFD91" s="4"/>
      <c r="WFE91" s="4"/>
      <c r="WFF91" s="4"/>
      <c r="WFG91" s="4"/>
      <c r="WFH91" s="4"/>
      <c r="WFI91" s="4"/>
      <c r="WFJ91" s="4"/>
      <c r="WFK91" s="4"/>
      <c r="WFL91" s="4"/>
      <c r="WFM91" s="4"/>
      <c r="WFN91" s="4"/>
      <c r="WFO91" s="4"/>
      <c r="WFP91" s="4"/>
      <c r="WFQ91" s="4"/>
      <c r="WFR91" s="4"/>
      <c r="WFS91" s="4"/>
      <c r="WFT91" s="4"/>
      <c r="WFU91" s="4"/>
      <c r="WFV91" s="4"/>
      <c r="WFW91" s="4"/>
      <c r="WFX91" s="4"/>
      <c r="WFY91" s="4"/>
      <c r="WFZ91" s="4"/>
      <c r="WGA91" s="4"/>
      <c r="WGB91" s="4"/>
      <c r="WGC91" s="4"/>
      <c r="WGD91" s="4"/>
      <c r="WGE91" s="4"/>
      <c r="WGF91" s="4"/>
      <c r="WGG91" s="4"/>
      <c r="WGH91" s="4"/>
      <c r="WGI91" s="4"/>
      <c r="WGJ91" s="4"/>
      <c r="WGK91" s="4"/>
      <c r="WGL91" s="4"/>
      <c r="WGM91" s="4"/>
      <c r="WGN91" s="4"/>
      <c r="WGO91" s="4"/>
      <c r="WGP91" s="4"/>
      <c r="WGQ91" s="4"/>
      <c r="WGR91" s="4"/>
      <c r="WGS91" s="4"/>
      <c r="WGT91" s="4"/>
      <c r="WGU91" s="4"/>
      <c r="WGV91" s="4"/>
      <c r="WGW91" s="4"/>
      <c r="WGX91" s="4"/>
      <c r="WGY91" s="4"/>
      <c r="WGZ91" s="4"/>
      <c r="WHA91" s="4"/>
      <c r="WHB91" s="4"/>
      <c r="WHC91" s="4"/>
      <c r="WHD91" s="4"/>
      <c r="WHE91" s="4"/>
      <c r="WHF91" s="4"/>
      <c r="WHG91" s="4"/>
      <c r="WHH91" s="4"/>
      <c r="WHI91" s="4"/>
      <c r="WHJ91" s="4"/>
      <c r="WHK91" s="4"/>
      <c r="WHL91" s="4"/>
      <c r="WHM91" s="4"/>
      <c r="WHN91" s="4"/>
      <c r="WHO91" s="4"/>
      <c r="WHP91" s="4"/>
      <c r="WHQ91" s="4"/>
      <c r="WHR91" s="4"/>
      <c r="WHS91" s="4"/>
      <c r="WHT91" s="4"/>
      <c r="WHU91" s="4"/>
      <c r="WHV91" s="4"/>
      <c r="WHW91" s="4"/>
      <c r="WHX91" s="4"/>
      <c r="WHY91" s="4"/>
      <c r="WHZ91" s="4"/>
      <c r="WIA91" s="4"/>
      <c r="WIB91" s="4"/>
      <c r="WIC91" s="4"/>
      <c r="WID91" s="4"/>
      <c r="WIE91" s="4"/>
      <c r="WIF91" s="4"/>
      <c r="WIG91" s="4"/>
      <c r="WIH91" s="4"/>
      <c r="WII91" s="4"/>
      <c r="WIJ91" s="4"/>
      <c r="WIK91" s="4"/>
      <c r="WIL91" s="4"/>
      <c r="WIM91" s="4"/>
      <c r="WIN91" s="4"/>
      <c r="WIO91" s="4"/>
      <c r="WIP91" s="4"/>
      <c r="WIQ91" s="4"/>
      <c r="WIR91" s="4"/>
      <c r="WIS91" s="4"/>
      <c r="WIT91" s="4"/>
      <c r="WIU91" s="4"/>
      <c r="WIV91" s="4"/>
      <c r="WIW91" s="4"/>
      <c r="WIX91" s="4"/>
      <c r="WIY91" s="4"/>
      <c r="WIZ91" s="4"/>
      <c r="WJA91" s="4"/>
      <c r="WJB91" s="4"/>
      <c r="WJC91" s="4"/>
      <c r="WJD91" s="4"/>
      <c r="WJE91" s="4"/>
      <c r="WJF91" s="4"/>
      <c r="WJG91" s="4"/>
      <c r="WJH91" s="4"/>
      <c r="WJI91" s="4"/>
      <c r="WJJ91" s="4"/>
      <c r="WJK91" s="4"/>
      <c r="WJL91" s="4"/>
      <c r="WJM91" s="4"/>
      <c r="WJN91" s="4"/>
      <c r="WJO91" s="4"/>
      <c r="WJP91" s="4"/>
      <c r="WJQ91" s="4"/>
      <c r="WJR91" s="4"/>
      <c r="WJS91" s="4"/>
      <c r="WJT91" s="4"/>
      <c r="WJU91" s="4"/>
      <c r="WJV91" s="4"/>
      <c r="WJW91" s="4"/>
      <c r="WJX91" s="4"/>
      <c r="WJY91" s="4"/>
      <c r="WJZ91" s="4"/>
      <c r="WKA91" s="4"/>
      <c r="WKB91" s="4"/>
      <c r="WKC91" s="4"/>
      <c r="WKD91" s="4"/>
      <c r="WKE91" s="4"/>
      <c r="WKF91" s="4"/>
      <c r="WKG91" s="4"/>
      <c r="WKH91" s="4"/>
      <c r="WKI91" s="4"/>
      <c r="WKJ91" s="4"/>
      <c r="WKK91" s="4"/>
      <c r="WKL91" s="4"/>
      <c r="WKM91" s="4"/>
      <c r="WKN91" s="4"/>
      <c r="WKO91" s="4"/>
      <c r="WKP91" s="4"/>
      <c r="WKQ91" s="4"/>
      <c r="WKR91" s="4"/>
      <c r="WKS91" s="4"/>
      <c r="WKT91" s="4"/>
      <c r="WKU91" s="4"/>
      <c r="WKV91" s="4"/>
      <c r="WKW91" s="4"/>
      <c r="WKX91" s="4"/>
      <c r="WKY91" s="4"/>
      <c r="WKZ91" s="4"/>
      <c r="WLA91" s="4"/>
      <c r="WLB91" s="4"/>
      <c r="WLC91" s="4"/>
      <c r="WLD91" s="4"/>
      <c r="WLE91" s="4"/>
      <c r="WLF91" s="4"/>
      <c r="WLG91" s="4"/>
      <c r="WLH91" s="4"/>
      <c r="WLI91" s="4"/>
      <c r="WLJ91" s="4"/>
      <c r="WLK91" s="4"/>
      <c r="WLL91" s="4"/>
      <c r="WLM91" s="4"/>
      <c r="WLN91" s="4"/>
      <c r="WLO91" s="4"/>
      <c r="WLP91" s="4"/>
      <c r="WLQ91" s="4"/>
      <c r="WLR91" s="4"/>
      <c r="WLS91" s="4"/>
      <c r="WLT91" s="4"/>
      <c r="WLU91" s="4"/>
      <c r="WLV91" s="4"/>
      <c r="WLW91" s="4"/>
      <c r="WLX91" s="4"/>
      <c r="WLY91" s="4"/>
      <c r="WLZ91" s="4"/>
      <c r="WMA91" s="4"/>
      <c r="WMB91" s="4"/>
      <c r="WMC91" s="4"/>
      <c r="WMD91" s="4"/>
      <c r="WME91" s="4"/>
      <c r="WMF91" s="4"/>
      <c r="WMG91" s="4"/>
      <c r="WMH91" s="4"/>
      <c r="WMI91" s="4"/>
      <c r="WMJ91" s="4"/>
      <c r="WMK91" s="4"/>
      <c r="WML91" s="4"/>
      <c r="WMM91" s="4"/>
      <c r="WMN91" s="4"/>
      <c r="WMO91" s="4"/>
      <c r="WMP91" s="4"/>
      <c r="WMQ91" s="4"/>
      <c r="WMR91" s="4"/>
      <c r="WMS91" s="4"/>
      <c r="WMT91" s="4"/>
      <c r="WMU91" s="4"/>
      <c r="WMV91" s="4"/>
      <c r="WMW91" s="4"/>
      <c r="WMX91" s="4"/>
      <c r="WMY91" s="4"/>
      <c r="WMZ91" s="4"/>
      <c r="WNA91" s="4"/>
      <c r="WNB91" s="4"/>
      <c r="WNC91" s="4"/>
      <c r="WND91" s="4"/>
      <c r="WNE91" s="4"/>
      <c r="WNF91" s="4"/>
      <c r="WNG91" s="4"/>
      <c r="WNH91" s="4"/>
      <c r="WNI91" s="4"/>
      <c r="WNJ91" s="4"/>
      <c r="WNK91" s="4"/>
      <c r="WNL91" s="4"/>
      <c r="WNM91" s="4"/>
      <c r="WNN91" s="4"/>
      <c r="WNO91" s="4"/>
      <c r="WNP91" s="4"/>
      <c r="WNQ91" s="4"/>
      <c r="WNR91" s="4"/>
      <c r="WNS91" s="4"/>
      <c r="WNT91" s="4"/>
      <c r="WNU91" s="4"/>
      <c r="WNV91" s="4"/>
      <c r="WNW91" s="4"/>
      <c r="WNX91" s="4"/>
      <c r="WNY91" s="4"/>
      <c r="WNZ91" s="4"/>
      <c r="WOA91" s="4"/>
      <c r="WOB91" s="4"/>
      <c r="WOC91" s="4"/>
      <c r="WOD91" s="4"/>
      <c r="WOE91" s="4"/>
      <c r="WOF91" s="4"/>
      <c r="WOG91" s="4"/>
      <c r="WOH91" s="4"/>
      <c r="WOI91" s="4"/>
      <c r="WOJ91" s="4"/>
      <c r="WOK91" s="4"/>
      <c r="WOL91" s="4"/>
      <c r="WOM91" s="4"/>
      <c r="WON91" s="4"/>
      <c r="WOO91" s="4"/>
      <c r="WOP91" s="4"/>
      <c r="WOQ91" s="4"/>
      <c r="WOR91" s="4"/>
      <c r="WOS91" s="4"/>
      <c r="WOT91" s="4"/>
      <c r="WOU91" s="4"/>
      <c r="WOV91" s="4"/>
      <c r="WOW91" s="4"/>
      <c r="WOX91" s="4"/>
      <c r="WOY91" s="4"/>
      <c r="WOZ91" s="4"/>
      <c r="WPA91" s="4"/>
      <c r="WPB91" s="4"/>
      <c r="WPC91" s="4"/>
      <c r="WPD91" s="4"/>
      <c r="WPE91" s="4"/>
      <c r="WPF91" s="4"/>
      <c r="WPG91" s="4"/>
      <c r="WPH91" s="4"/>
      <c r="WPI91" s="4"/>
      <c r="WPJ91" s="4"/>
      <c r="WPK91" s="4"/>
      <c r="WPL91" s="4"/>
      <c r="WPM91" s="4"/>
      <c r="WPN91" s="4"/>
      <c r="WPO91" s="4"/>
      <c r="WPP91" s="4"/>
      <c r="WPQ91" s="4"/>
      <c r="WPR91" s="4"/>
      <c r="WPS91" s="4"/>
      <c r="WPT91" s="4"/>
      <c r="WPU91" s="4"/>
      <c r="WPV91" s="4"/>
      <c r="WPW91" s="4"/>
      <c r="WPX91" s="4"/>
      <c r="WPY91" s="4"/>
      <c r="WPZ91" s="4"/>
      <c r="WQA91" s="4"/>
      <c r="WQB91" s="4"/>
      <c r="WQC91" s="4"/>
      <c r="WQD91" s="4"/>
      <c r="WQE91" s="4"/>
      <c r="WQF91" s="4"/>
      <c r="WQG91" s="4"/>
      <c r="WQH91" s="4"/>
      <c r="WQI91" s="4"/>
      <c r="WQJ91" s="4"/>
      <c r="WQK91" s="4"/>
      <c r="WQL91" s="4"/>
      <c r="WQM91" s="4"/>
      <c r="WQN91" s="4"/>
      <c r="WQO91" s="4"/>
      <c r="WQP91" s="4"/>
      <c r="WQQ91" s="4"/>
      <c r="WQR91" s="4"/>
      <c r="WQS91" s="4"/>
      <c r="WQT91" s="4"/>
      <c r="WQU91" s="4"/>
      <c r="WQV91" s="4"/>
      <c r="WQW91" s="4"/>
      <c r="WQX91" s="4"/>
      <c r="WQY91" s="4"/>
      <c r="WQZ91" s="4"/>
      <c r="WRA91" s="4"/>
      <c r="WRB91" s="4"/>
      <c r="WRC91" s="4"/>
      <c r="WRD91" s="4"/>
      <c r="WRE91" s="4"/>
      <c r="WRF91" s="4"/>
      <c r="WRG91" s="4"/>
      <c r="WRH91" s="4"/>
      <c r="WRI91" s="4"/>
      <c r="WRJ91" s="4"/>
      <c r="WRK91" s="4"/>
      <c r="WRL91" s="4"/>
      <c r="WRM91" s="4"/>
      <c r="WRN91" s="4"/>
      <c r="WRO91" s="4"/>
      <c r="WRP91" s="4"/>
      <c r="WRQ91" s="4"/>
      <c r="WRR91" s="4"/>
      <c r="WRS91" s="4"/>
      <c r="WRT91" s="4"/>
      <c r="WRU91" s="4"/>
      <c r="WRV91" s="4"/>
      <c r="WRW91" s="4"/>
      <c r="WRX91" s="4"/>
      <c r="WRY91" s="4"/>
      <c r="WRZ91" s="4"/>
      <c r="WSA91" s="4"/>
      <c r="WSB91" s="4"/>
      <c r="WSC91" s="4"/>
      <c r="WSD91" s="4"/>
      <c r="WSE91" s="4"/>
      <c r="WSF91" s="4"/>
      <c r="WSG91" s="4"/>
      <c r="WSH91" s="4"/>
      <c r="WSI91" s="4"/>
      <c r="WSJ91" s="4"/>
      <c r="WSK91" s="4"/>
      <c r="WSL91" s="4"/>
      <c r="WSM91" s="4"/>
      <c r="WSN91" s="4"/>
      <c r="WSO91" s="4"/>
      <c r="WSP91" s="4"/>
      <c r="WSQ91" s="4"/>
      <c r="WSR91" s="4"/>
      <c r="WSS91" s="4"/>
      <c r="WST91" s="4"/>
      <c r="WSU91" s="4"/>
      <c r="WSV91" s="4"/>
      <c r="WSW91" s="4"/>
      <c r="WSX91" s="4"/>
      <c r="WSY91" s="4"/>
      <c r="WSZ91" s="4"/>
      <c r="WTA91" s="4"/>
      <c r="WTB91" s="4"/>
      <c r="WTC91" s="4"/>
      <c r="WTD91" s="4"/>
      <c r="WTE91" s="4"/>
      <c r="WTF91" s="4"/>
      <c r="WTG91" s="4"/>
      <c r="WTH91" s="4"/>
      <c r="WTI91" s="4"/>
      <c r="WTJ91" s="4"/>
      <c r="WTK91" s="4"/>
      <c r="WTL91" s="4"/>
      <c r="WTM91" s="4"/>
      <c r="WTN91" s="4"/>
      <c r="WTO91" s="4"/>
      <c r="WTP91" s="4"/>
      <c r="WTQ91" s="4"/>
      <c r="WTR91" s="4"/>
      <c r="WTS91" s="4"/>
      <c r="WTT91" s="4"/>
      <c r="WTU91" s="4"/>
      <c r="WTV91" s="4"/>
      <c r="WTW91" s="4"/>
      <c r="WTX91" s="4"/>
      <c r="WTY91" s="4"/>
      <c r="WTZ91" s="4"/>
      <c r="WUA91" s="4"/>
      <c r="WUB91" s="4"/>
      <c r="WUC91" s="4"/>
      <c r="WUD91" s="4"/>
      <c r="WUE91" s="4"/>
      <c r="WUF91" s="4"/>
      <c r="WUG91" s="4"/>
      <c r="WUH91" s="4"/>
      <c r="WUI91" s="4"/>
      <c r="WUJ91" s="4"/>
      <c r="WUK91" s="4"/>
      <c r="WUL91" s="4"/>
      <c r="WUM91" s="4"/>
      <c r="WUN91" s="4"/>
      <c r="WUO91" s="4"/>
      <c r="WUP91" s="4"/>
      <c r="WUQ91" s="4"/>
      <c r="WUR91" s="4"/>
      <c r="WUS91" s="4"/>
      <c r="WUT91" s="4"/>
      <c r="WUU91" s="4"/>
      <c r="WUV91" s="4"/>
      <c r="WUW91" s="4"/>
      <c r="WUX91" s="4"/>
      <c r="WUY91" s="4"/>
      <c r="WUZ91" s="4"/>
      <c r="WVA91" s="4"/>
      <c r="WVB91" s="4"/>
      <c r="WVC91" s="4"/>
      <c r="WVD91" s="4"/>
      <c r="WVE91" s="4"/>
      <c r="WVF91" s="4"/>
      <c r="WVG91" s="4"/>
      <c r="WVH91" s="4"/>
      <c r="WVI91" s="4"/>
      <c r="WVJ91" s="4"/>
      <c r="WVK91" s="4"/>
      <c r="WVL91" s="4"/>
      <c r="WVM91" s="4"/>
      <c r="WVN91" s="4"/>
      <c r="WVO91" s="4"/>
      <c r="WVP91" s="4"/>
      <c r="WVQ91" s="4"/>
      <c r="WVR91" s="4"/>
      <c r="WVS91" s="4"/>
      <c r="WVT91" s="4"/>
      <c r="WVU91" s="4"/>
      <c r="WVV91" s="4"/>
      <c r="WVW91" s="4"/>
      <c r="WVX91" s="4"/>
      <c r="WVY91" s="4"/>
      <c r="WVZ91" s="4"/>
      <c r="WWA91" s="4"/>
      <c r="WWB91" s="4"/>
      <c r="WWC91" s="4"/>
      <c r="WWD91" s="4"/>
      <c r="WWE91" s="4"/>
      <c r="WWF91" s="4"/>
      <c r="WWG91" s="4"/>
      <c r="WWH91" s="4"/>
      <c r="WWI91" s="4"/>
      <c r="WWJ91" s="4"/>
      <c r="WWK91" s="4"/>
      <c r="WWL91" s="4"/>
      <c r="WWM91" s="4"/>
      <c r="WWN91" s="4"/>
      <c r="WWO91" s="4"/>
      <c r="WWP91" s="4"/>
      <c r="WWQ91" s="4"/>
      <c r="WWR91" s="4"/>
      <c r="WWS91" s="4"/>
      <c r="WWT91" s="4"/>
      <c r="WWU91" s="4"/>
      <c r="WWV91" s="4"/>
      <c r="WWW91" s="4"/>
      <c r="WWX91" s="4"/>
      <c r="WWY91" s="4"/>
      <c r="WWZ91" s="4"/>
      <c r="WXA91" s="4"/>
      <c r="WXB91" s="4"/>
      <c r="WXC91" s="4"/>
      <c r="WXD91" s="4"/>
      <c r="WXE91" s="4"/>
      <c r="WXF91" s="4"/>
      <c r="WXG91" s="4"/>
      <c r="WXH91" s="4"/>
      <c r="WXI91" s="4"/>
      <c r="WXJ91" s="4"/>
      <c r="WXK91" s="4"/>
      <c r="WXL91" s="4"/>
      <c r="WXM91" s="4"/>
      <c r="WXN91" s="4"/>
      <c r="WXO91" s="4"/>
      <c r="WXP91" s="4"/>
      <c r="WXQ91" s="4"/>
      <c r="WXR91" s="4"/>
      <c r="WXS91" s="4"/>
      <c r="WXT91" s="4"/>
      <c r="WXU91" s="4"/>
      <c r="WXV91" s="4"/>
      <c r="WXW91" s="4"/>
      <c r="WXX91" s="4"/>
      <c r="WXY91" s="4"/>
      <c r="WXZ91" s="4"/>
      <c r="WYA91" s="4"/>
      <c r="WYB91" s="4"/>
      <c r="WYC91" s="4"/>
      <c r="WYD91" s="4"/>
      <c r="WYE91" s="4"/>
      <c r="WYF91" s="4"/>
      <c r="WYG91" s="4"/>
      <c r="WYH91" s="4"/>
      <c r="WYI91" s="4"/>
      <c r="WYJ91" s="4"/>
      <c r="WYK91" s="4"/>
      <c r="WYL91" s="4"/>
      <c r="WYM91" s="4"/>
      <c r="WYN91" s="4"/>
      <c r="WYO91" s="4"/>
      <c r="WYP91" s="4"/>
      <c r="WYQ91" s="4"/>
      <c r="WYR91" s="4"/>
      <c r="WYS91" s="4"/>
      <c r="WYT91" s="4"/>
      <c r="WYU91" s="4"/>
      <c r="WYV91" s="4"/>
      <c r="WYW91" s="4"/>
      <c r="WYX91" s="4"/>
      <c r="WYY91" s="4"/>
      <c r="WYZ91" s="4"/>
      <c r="WZA91" s="4"/>
      <c r="WZB91" s="4"/>
      <c r="WZC91" s="4"/>
      <c r="WZD91" s="4"/>
      <c r="WZE91" s="4"/>
      <c r="WZF91" s="4"/>
      <c r="WZG91" s="4"/>
      <c r="WZH91" s="4"/>
      <c r="WZI91" s="4"/>
      <c r="WZJ91" s="4"/>
      <c r="WZK91" s="4"/>
      <c r="WZL91" s="4"/>
      <c r="WZM91" s="4"/>
      <c r="WZN91" s="4"/>
      <c r="WZO91" s="4"/>
      <c r="WZP91" s="4"/>
      <c r="WZQ91" s="4"/>
      <c r="WZR91" s="4"/>
      <c r="WZS91" s="4"/>
      <c r="WZT91" s="4"/>
      <c r="WZU91" s="4"/>
      <c r="WZV91" s="4"/>
      <c r="WZW91" s="4"/>
      <c r="WZX91" s="4"/>
      <c r="WZY91" s="4"/>
      <c r="WZZ91" s="4"/>
      <c r="XAA91" s="4"/>
      <c r="XAB91" s="4"/>
      <c r="XAC91" s="4"/>
      <c r="XAD91" s="4"/>
      <c r="XAE91" s="4"/>
      <c r="XAF91" s="4"/>
      <c r="XAG91" s="4"/>
      <c r="XAH91" s="4"/>
      <c r="XAI91" s="4"/>
      <c r="XAJ91" s="4"/>
      <c r="XAK91" s="4"/>
      <c r="XAL91" s="4"/>
      <c r="XAM91" s="4"/>
      <c r="XAN91" s="4"/>
      <c r="XAO91" s="4"/>
      <c r="XAP91" s="4"/>
      <c r="XAQ91" s="4"/>
      <c r="XAR91" s="4"/>
      <c r="XAS91" s="4"/>
      <c r="XAT91" s="4"/>
      <c r="XAU91" s="4"/>
      <c r="XAV91" s="4"/>
      <c r="XAW91" s="4"/>
      <c r="XAX91" s="4"/>
      <c r="XAY91" s="4"/>
      <c r="XAZ91" s="4"/>
      <c r="XBA91" s="4"/>
      <c r="XBB91" s="4"/>
      <c r="XBC91" s="4"/>
      <c r="XBD91" s="4"/>
      <c r="XBE91" s="4"/>
      <c r="XBF91" s="4"/>
      <c r="XBG91" s="4"/>
      <c r="XBH91" s="4"/>
      <c r="XBI91" s="4"/>
      <c r="XBJ91" s="4"/>
      <c r="XBK91" s="4"/>
      <c r="XBL91" s="4"/>
      <c r="XBM91" s="4"/>
      <c r="XBN91" s="4"/>
      <c r="XBO91" s="4"/>
      <c r="XBP91" s="4"/>
      <c r="XBQ91" s="4"/>
      <c r="XBR91" s="4"/>
      <c r="XBS91" s="4"/>
      <c r="XBT91" s="4"/>
      <c r="XBU91" s="4"/>
      <c r="XBV91" s="4"/>
      <c r="XBW91" s="4"/>
      <c r="XBY91" s="4"/>
      <c r="XBZ91" s="4"/>
      <c r="XCA91" s="4"/>
      <c r="XCB91" s="4"/>
      <c r="XCC91" s="4"/>
      <c r="XCD91" s="4"/>
      <c r="XCE91" s="4"/>
      <c r="XCF91" s="4"/>
      <c r="XCG91" s="4"/>
      <c r="XCH91" s="4"/>
      <c r="XCI91" s="4"/>
      <c r="XCJ91" s="4"/>
      <c r="XCK91" s="4"/>
      <c r="XCL91" s="4"/>
      <c r="XCM91" s="4"/>
      <c r="XCN91" s="4"/>
      <c r="XCO91" s="4"/>
      <c r="XCP91" s="4"/>
      <c r="XCQ91" s="4"/>
      <c r="XCR91" s="4"/>
      <c r="XCS91" s="4"/>
      <c r="XCT91" s="4"/>
      <c r="XCU91" s="4"/>
      <c r="XCV91" s="4"/>
      <c r="XCW91" s="4"/>
      <c r="XCX91" s="4"/>
      <c r="XCY91" s="4"/>
      <c r="XCZ91" s="4"/>
      <c r="XDA91" s="4"/>
      <c r="XDB91" s="4"/>
    </row>
    <row r="92" s="3" customFormat="1" ht="26" customHeight="1" spans="1:1024 1025:16330">
      <c r="A92" s="22"/>
      <c r="B92" s="17" t="s">
        <v>139</v>
      </c>
      <c r="C92" s="17"/>
      <c r="D92" s="17"/>
      <c r="E92" s="17"/>
      <c r="F92" s="8"/>
      <c r="G92" s="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9"/>
      <c r="T92" s="20"/>
      <c r="U92" s="20"/>
    </row>
    <row r="93" s="3" customFormat="1" ht="35" customHeight="1" spans="1:1024 1025:16330">
      <c r="A93" s="8" t="s">
        <v>140</v>
      </c>
      <c r="B93" s="17" t="s">
        <v>141</v>
      </c>
      <c r="C93" s="17"/>
      <c r="D93" s="17"/>
      <c r="E93" s="17"/>
      <c r="F93" s="8"/>
      <c r="G93" s="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9"/>
      <c r="T93" s="20"/>
      <c r="U93" s="20"/>
    </row>
    <row r="94" s="3" customFormat="1" ht="18" customHeight="1" outlineLevel="1" spans="1:1024 1025:16330">
      <c r="A94" s="22"/>
      <c r="B94" s="17" t="s">
        <v>142</v>
      </c>
      <c r="C94" s="17"/>
      <c r="D94" s="17"/>
      <c r="E94" s="17"/>
      <c r="F94" s="8"/>
      <c r="G94" s="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9"/>
      <c r="T94" s="20"/>
      <c r="U94" s="20"/>
    </row>
    <row r="95" s="4" customFormat="1" ht="42" customHeight="1" outlineLevel="1" spans="1:1024 1025:16330">
      <c r="A95" s="22">
        <v>1</v>
      </c>
      <c r="B95" s="23" t="s">
        <v>143</v>
      </c>
      <c r="C95" s="23" t="s">
        <v>144</v>
      </c>
      <c r="D95" s="22"/>
      <c r="E95" s="22" t="s">
        <v>145</v>
      </c>
      <c r="F95" s="22"/>
      <c r="G95" s="22">
        <v>44.73</v>
      </c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>
        <f>SUM(F95:Q95)</f>
        <v>44.73</v>
      </c>
      <c r="S95" s="19" t="s">
        <v>58</v>
      </c>
      <c r="T95" s="25"/>
      <c r="U95" s="25"/>
    </row>
    <row r="96" s="4" customFormat="1" ht="68.4" customHeight="1" outlineLevel="1" spans="1:1024 1025:16330">
      <c r="A96" s="22">
        <v>2</v>
      </c>
      <c r="B96" s="23" t="s">
        <v>146</v>
      </c>
      <c r="C96" s="23" t="s">
        <v>147</v>
      </c>
      <c r="D96" s="22"/>
      <c r="E96" s="22" t="s">
        <v>145</v>
      </c>
      <c r="F96" s="22"/>
      <c r="G96" s="22">
        <v>44.73</v>
      </c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>
        <f>SUM(F96:Q96)</f>
        <v>44.73</v>
      </c>
      <c r="S96" s="19" t="s">
        <v>58</v>
      </c>
      <c r="T96" s="25"/>
      <c r="U96" s="25"/>
    </row>
    <row r="97" s="4" customFormat="1" ht="55.2" customHeight="1" outlineLevel="1" spans="1:21">
      <c r="A97" s="22">
        <v>3</v>
      </c>
      <c r="B97" s="23" t="s">
        <v>148</v>
      </c>
      <c r="C97" s="23" t="s">
        <v>149</v>
      </c>
      <c r="D97" s="22"/>
      <c r="E97" s="22" t="s">
        <v>86</v>
      </c>
      <c r="F97" s="22"/>
      <c r="G97" s="22">
        <v>28.8</v>
      </c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>
        <f>SUM(F97:Q97)</f>
        <v>28.8</v>
      </c>
      <c r="S97" s="19" t="s">
        <v>58</v>
      </c>
      <c r="T97" s="25"/>
      <c r="U97" s="25"/>
    </row>
    <row r="98" s="4" customFormat="1" ht="28.8" customHeight="1" outlineLevel="1" spans="1:21">
      <c r="A98" s="22">
        <v>4</v>
      </c>
      <c r="B98" s="23" t="s">
        <v>150</v>
      </c>
      <c r="C98" s="23"/>
      <c r="D98" s="23"/>
      <c r="E98" s="22" t="s">
        <v>145</v>
      </c>
      <c r="F98" s="22"/>
      <c r="G98" s="22">
        <v>44.73</v>
      </c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>
        <f>SUM(F98:Q98)</f>
        <v>44.73</v>
      </c>
      <c r="S98" s="19" t="s">
        <v>58</v>
      </c>
      <c r="T98" s="25"/>
      <c r="U98" s="25"/>
    </row>
    <row r="99" s="3" customFormat="1" ht="28.8" customHeight="1" outlineLevel="1" spans="1:21">
      <c r="A99" s="22"/>
      <c r="B99" s="17" t="s">
        <v>151</v>
      </c>
      <c r="C99" s="17"/>
      <c r="D99" s="17"/>
      <c r="E99" s="17"/>
      <c r="F99" s="8"/>
      <c r="G99" s="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9"/>
      <c r="T99" s="20"/>
      <c r="U99" s="20"/>
    </row>
    <row r="100" s="4" customFormat="1" ht="41" customHeight="1" outlineLevel="1" spans="1:21">
      <c r="A100" s="22">
        <v>1</v>
      </c>
      <c r="B100" s="23" t="s">
        <v>152</v>
      </c>
      <c r="C100" s="23" t="s">
        <v>153</v>
      </c>
      <c r="D100" s="22"/>
      <c r="E100" s="22" t="s">
        <v>145</v>
      </c>
      <c r="F100" s="22"/>
      <c r="G100" s="22">
        <f>28.8*3.5</f>
        <v>100.8</v>
      </c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>
        <f>SUM(F100:Q100)</f>
        <v>100.8</v>
      </c>
      <c r="S100" s="19" t="s">
        <v>58</v>
      </c>
      <c r="T100" s="25"/>
      <c r="U100" s="25"/>
    </row>
    <row r="101" s="4" customFormat="1" ht="28.8" customHeight="1" outlineLevel="1" spans="1:21">
      <c r="A101" s="22">
        <v>2</v>
      </c>
      <c r="B101" s="23" t="s">
        <v>154</v>
      </c>
      <c r="C101" s="23" t="s">
        <v>155</v>
      </c>
      <c r="D101" s="22"/>
      <c r="E101" s="22" t="s">
        <v>145</v>
      </c>
      <c r="F101" s="22"/>
      <c r="G101" s="22">
        <f>28.8*3.5</f>
        <v>100.8</v>
      </c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>
        <f>SUM(F101:Q101)</f>
        <v>100.8</v>
      </c>
      <c r="S101" s="19" t="s">
        <v>58</v>
      </c>
      <c r="T101" s="25"/>
      <c r="U101" s="25"/>
    </row>
    <row r="102" s="4" customFormat="1" ht="81.6" customHeight="1" outlineLevel="1" spans="1:21">
      <c r="A102" s="22">
        <v>3</v>
      </c>
      <c r="B102" s="23" t="s">
        <v>156</v>
      </c>
      <c r="C102" s="23" t="s">
        <v>157</v>
      </c>
      <c r="D102" s="22"/>
      <c r="E102" s="22" t="s">
        <v>42</v>
      </c>
      <c r="F102" s="22"/>
      <c r="G102" s="22">
        <v>1</v>
      </c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>
        <f>SUM(F102:Q102)</f>
        <v>1</v>
      </c>
      <c r="S102" s="19" t="s">
        <v>58</v>
      </c>
      <c r="T102" s="25"/>
      <c r="U102" s="25"/>
    </row>
    <row r="103" s="4" customFormat="1" ht="28.8" customHeight="1" outlineLevel="1" spans="1:21">
      <c r="A103" s="22">
        <v>4</v>
      </c>
      <c r="B103" s="23" t="s">
        <v>158</v>
      </c>
      <c r="C103" s="23"/>
      <c r="D103" s="23"/>
      <c r="E103" s="22" t="s">
        <v>42</v>
      </c>
      <c r="F103" s="22"/>
      <c r="G103" s="22">
        <v>1</v>
      </c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>
        <f>SUM(F103:Q103)</f>
        <v>1</v>
      </c>
      <c r="S103" s="19" t="s">
        <v>58</v>
      </c>
      <c r="T103" s="25"/>
      <c r="U103" s="25"/>
    </row>
    <row r="104" s="4" customFormat="1" ht="28.8" customHeight="1" outlineLevel="1" spans="1:21">
      <c r="A104" s="22">
        <v>5</v>
      </c>
      <c r="B104" s="23" t="s">
        <v>159</v>
      </c>
      <c r="C104" s="23"/>
      <c r="D104" s="23"/>
      <c r="E104" s="22" t="s">
        <v>42</v>
      </c>
      <c r="F104" s="22"/>
      <c r="G104" s="22">
        <v>79</v>
      </c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>
        <f>SUM(F104:Q104)</f>
        <v>79</v>
      </c>
      <c r="S104" s="19" t="s">
        <v>58</v>
      </c>
      <c r="T104" s="25"/>
      <c r="U104" s="25"/>
    </row>
    <row r="105" s="3" customFormat="1" ht="28.8" customHeight="1" outlineLevel="1" spans="1:21">
      <c r="A105" s="22"/>
      <c r="B105" s="17" t="s">
        <v>160</v>
      </c>
      <c r="C105" s="17"/>
      <c r="D105" s="17"/>
      <c r="E105" s="17"/>
      <c r="F105" s="8"/>
      <c r="G105" s="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9"/>
      <c r="T105" s="20"/>
      <c r="U105" s="20"/>
    </row>
    <row r="106" s="4" customFormat="1" ht="42" customHeight="1" outlineLevel="1" spans="1:21">
      <c r="A106" s="22">
        <v>1</v>
      </c>
      <c r="B106" s="23" t="s">
        <v>161</v>
      </c>
      <c r="C106" s="23" t="s">
        <v>162</v>
      </c>
      <c r="D106" s="22"/>
      <c r="E106" s="22" t="s">
        <v>145</v>
      </c>
      <c r="F106" s="22"/>
      <c r="G106" s="22">
        <v>44.73</v>
      </c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>
        <f>SUM(F106:Q106)</f>
        <v>44.73</v>
      </c>
      <c r="S106" s="19" t="s">
        <v>58</v>
      </c>
      <c r="T106" s="25"/>
      <c r="U106" s="25"/>
    </row>
    <row r="107" s="4" customFormat="1" ht="55.2" customHeight="1" outlineLevel="1" spans="1:21">
      <c r="A107" s="22">
        <v>2</v>
      </c>
      <c r="B107" s="23" t="s">
        <v>163</v>
      </c>
      <c r="C107" s="23" t="s">
        <v>164</v>
      </c>
      <c r="D107" s="22"/>
      <c r="E107" s="22" t="s">
        <v>145</v>
      </c>
      <c r="F107" s="22"/>
      <c r="G107" s="22">
        <v>44.73</v>
      </c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>
        <f>SUM(F107:Q107)</f>
        <v>44.73</v>
      </c>
      <c r="S107" s="19" t="s">
        <v>58</v>
      </c>
      <c r="T107" s="25"/>
      <c r="U107" s="25"/>
    </row>
    <row r="108" s="4" customFormat="1" ht="55.2" customHeight="1" outlineLevel="1" spans="1:21">
      <c r="A108" s="22">
        <v>3</v>
      </c>
      <c r="B108" s="23" t="s">
        <v>165</v>
      </c>
      <c r="C108" s="23" t="s">
        <v>166</v>
      </c>
      <c r="D108" s="22"/>
      <c r="E108" s="22" t="s">
        <v>86</v>
      </c>
      <c r="F108" s="22"/>
      <c r="G108" s="22">
        <f>28.8</f>
        <v>28.8</v>
      </c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>
        <f>SUM(F108:Q108)</f>
        <v>28.8</v>
      </c>
      <c r="S108" s="19" t="s">
        <v>58</v>
      </c>
      <c r="T108" s="25"/>
      <c r="U108" s="25"/>
    </row>
    <row r="109" s="4" customFormat="1" ht="27" customHeight="1" outlineLevel="1" spans="1:21">
      <c r="A109" s="22">
        <v>4</v>
      </c>
      <c r="B109" s="33" t="s">
        <v>167</v>
      </c>
      <c r="C109" s="23"/>
      <c r="D109" s="22"/>
      <c r="E109" s="22" t="s">
        <v>145</v>
      </c>
      <c r="F109" s="22"/>
      <c r="G109" s="22">
        <v>44.73</v>
      </c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>
        <f>SUM(F109:Q109)</f>
        <v>44.73</v>
      </c>
      <c r="S109" s="19" t="s">
        <v>58</v>
      </c>
      <c r="T109" s="25"/>
      <c r="U109" s="25"/>
    </row>
    <row r="110" s="4" customFormat="1" ht="35" customHeight="1" spans="1:21">
      <c r="A110" s="8" t="s">
        <v>168</v>
      </c>
      <c r="B110" s="17" t="s">
        <v>169</v>
      </c>
      <c r="C110" s="23"/>
      <c r="D110" s="23"/>
      <c r="E110" s="23"/>
      <c r="F110" s="22"/>
      <c r="G110" s="22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19"/>
      <c r="T110" s="25"/>
      <c r="U110" s="25"/>
    </row>
    <row r="111" s="4" customFormat="1" ht="68.4" customHeight="1" outlineLevel="1" spans="1:21">
      <c r="A111" s="22">
        <v>1</v>
      </c>
      <c r="B111" s="23" t="s">
        <v>170</v>
      </c>
      <c r="C111" s="23" t="s">
        <v>171</v>
      </c>
      <c r="D111" s="22"/>
      <c r="E111" s="22" t="s">
        <v>172</v>
      </c>
      <c r="F111" s="22"/>
      <c r="G111" s="22">
        <v>1</v>
      </c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>
        <f t="shared" ref="R111:R122" si="12">SUM(F111:Q111)</f>
        <v>1</v>
      </c>
      <c r="S111" s="19" t="s">
        <v>38</v>
      </c>
      <c r="T111" s="25"/>
      <c r="U111" s="25"/>
    </row>
    <row r="112" s="4" customFormat="1" ht="68.4" customHeight="1" outlineLevel="1" spans="1:21">
      <c r="A112" s="22">
        <v>2</v>
      </c>
      <c r="B112" s="23" t="s">
        <v>173</v>
      </c>
      <c r="C112" s="23" t="s">
        <v>174</v>
      </c>
      <c r="D112" s="22"/>
      <c r="E112" s="22" t="s">
        <v>37</v>
      </c>
      <c r="F112" s="22"/>
      <c r="G112" s="22">
        <v>1</v>
      </c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>
        <f t="shared" si="12"/>
        <v>1</v>
      </c>
      <c r="S112" s="19" t="s">
        <v>38</v>
      </c>
      <c r="T112" s="25"/>
      <c r="U112" s="25"/>
    </row>
    <row r="113" s="4" customFormat="1" ht="81.6" customHeight="1" outlineLevel="1" spans="1:21">
      <c r="A113" s="22">
        <v>3</v>
      </c>
      <c r="B113" s="23" t="s">
        <v>175</v>
      </c>
      <c r="C113" s="23" t="s">
        <v>176</v>
      </c>
      <c r="D113" s="22"/>
      <c r="E113" s="22" t="s">
        <v>37</v>
      </c>
      <c r="F113" s="22"/>
      <c r="G113" s="22">
        <v>3</v>
      </c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>
        <f t="shared" si="12"/>
        <v>3</v>
      </c>
      <c r="S113" s="19" t="s">
        <v>38</v>
      </c>
      <c r="T113" s="25"/>
      <c r="U113" s="25"/>
    </row>
    <row r="114" s="4" customFormat="1" ht="81.6" customHeight="1" outlineLevel="1" spans="1:21">
      <c r="A114" s="22">
        <v>4</v>
      </c>
      <c r="B114" s="23" t="s">
        <v>177</v>
      </c>
      <c r="C114" s="23" t="s">
        <v>178</v>
      </c>
      <c r="D114" s="22"/>
      <c r="E114" s="22" t="s">
        <v>37</v>
      </c>
      <c r="F114" s="22"/>
      <c r="G114" s="22">
        <v>2</v>
      </c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>
        <f t="shared" si="12"/>
        <v>2</v>
      </c>
      <c r="S114" s="19" t="s">
        <v>38</v>
      </c>
      <c r="T114" s="25"/>
      <c r="U114" s="25"/>
    </row>
    <row r="115" s="4" customFormat="1" ht="68.4" customHeight="1" outlineLevel="1" spans="1:21">
      <c r="A115" s="22">
        <v>5</v>
      </c>
      <c r="B115" s="23" t="s">
        <v>179</v>
      </c>
      <c r="C115" s="23" t="s">
        <v>180</v>
      </c>
      <c r="D115" s="22"/>
      <c r="E115" s="22" t="s">
        <v>37</v>
      </c>
      <c r="F115" s="22"/>
      <c r="G115" s="22">
        <v>2</v>
      </c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>
        <f t="shared" si="12"/>
        <v>2</v>
      </c>
      <c r="S115" s="19" t="s">
        <v>38</v>
      </c>
      <c r="T115" s="25"/>
      <c r="U115" s="25"/>
    </row>
    <row r="116" s="4" customFormat="1" ht="55.2" customHeight="1" outlineLevel="1" spans="1:21">
      <c r="A116" s="22">
        <v>6</v>
      </c>
      <c r="B116" s="23" t="s">
        <v>181</v>
      </c>
      <c r="C116" s="23" t="s">
        <v>182</v>
      </c>
      <c r="D116" s="22"/>
      <c r="E116" s="22" t="s">
        <v>172</v>
      </c>
      <c r="F116" s="22"/>
      <c r="G116" s="22">
        <v>1</v>
      </c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>
        <f t="shared" si="12"/>
        <v>1</v>
      </c>
      <c r="S116" s="19" t="s">
        <v>38</v>
      </c>
      <c r="T116" s="25"/>
      <c r="U116" s="25"/>
    </row>
    <row r="117" s="4" customFormat="1" ht="68.4" customHeight="1" outlineLevel="1" spans="1:21">
      <c r="A117" s="22">
        <v>7</v>
      </c>
      <c r="B117" s="23" t="s">
        <v>183</v>
      </c>
      <c r="C117" s="23" t="s">
        <v>184</v>
      </c>
      <c r="D117" s="22"/>
      <c r="E117" s="22" t="s">
        <v>37</v>
      </c>
      <c r="F117" s="22"/>
      <c r="G117" s="22">
        <v>9</v>
      </c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>
        <f t="shared" si="12"/>
        <v>9</v>
      </c>
      <c r="S117" s="19" t="s">
        <v>38</v>
      </c>
      <c r="T117" s="25"/>
      <c r="U117" s="25"/>
    </row>
    <row r="118" s="4" customFormat="1" ht="68.4" customHeight="1" outlineLevel="1" spans="1:21">
      <c r="A118" s="22">
        <v>8</v>
      </c>
      <c r="B118" s="23" t="s">
        <v>185</v>
      </c>
      <c r="C118" s="23" t="s">
        <v>186</v>
      </c>
      <c r="D118" s="22"/>
      <c r="E118" s="22" t="s">
        <v>37</v>
      </c>
      <c r="F118" s="22"/>
      <c r="G118" s="22">
        <v>1</v>
      </c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>
        <f t="shared" si="12"/>
        <v>1</v>
      </c>
      <c r="S118" s="19" t="s">
        <v>38</v>
      </c>
      <c r="T118" s="25"/>
      <c r="U118" s="25"/>
    </row>
    <row r="119" s="4" customFormat="1" ht="68.4" customHeight="1" outlineLevel="1" spans="1:21">
      <c r="A119" s="22">
        <v>9</v>
      </c>
      <c r="B119" s="23" t="s">
        <v>187</v>
      </c>
      <c r="C119" s="23" t="s">
        <v>188</v>
      </c>
      <c r="D119" s="22"/>
      <c r="E119" s="22" t="s">
        <v>172</v>
      </c>
      <c r="F119" s="22"/>
      <c r="G119" s="22">
        <v>1</v>
      </c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>
        <f t="shared" si="12"/>
        <v>1</v>
      </c>
      <c r="S119" s="19" t="s">
        <v>38</v>
      </c>
      <c r="T119" s="25"/>
      <c r="U119" s="25"/>
    </row>
    <row r="120" s="4" customFormat="1" ht="48" outlineLevel="1" spans="1:21">
      <c r="A120" s="22">
        <v>10</v>
      </c>
      <c r="B120" s="23" t="s">
        <v>189</v>
      </c>
      <c r="C120" s="23" t="s">
        <v>190</v>
      </c>
      <c r="D120" s="22"/>
      <c r="E120" s="22" t="s">
        <v>172</v>
      </c>
      <c r="F120" s="22"/>
      <c r="G120" s="22">
        <v>1</v>
      </c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>
        <f t="shared" si="12"/>
        <v>1</v>
      </c>
      <c r="S120" s="19" t="s">
        <v>38</v>
      </c>
      <c r="T120" s="25"/>
      <c r="U120" s="25"/>
    </row>
    <row r="121" s="4" customFormat="1" ht="55.2" customHeight="1" outlineLevel="1" spans="1:21">
      <c r="A121" s="22">
        <v>11</v>
      </c>
      <c r="B121" s="23" t="s">
        <v>191</v>
      </c>
      <c r="C121" s="23" t="s">
        <v>192</v>
      </c>
      <c r="D121" s="22"/>
      <c r="E121" s="22" t="s">
        <v>45</v>
      </c>
      <c r="F121" s="22"/>
      <c r="G121" s="22">
        <v>9</v>
      </c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>
        <f t="shared" si="12"/>
        <v>9</v>
      </c>
      <c r="S121" s="19" t="s">
        <v>38</v>
      </c>
      <c r="T121" s="25"/>
      <c r="U121" s="25"/>
    </row>
    <row r="122" s="4" customFormat="1" ht="28.8" customHeight="1" outlineLevel="1" spans="1:21">
      <c r="A122" s="22">
        <v>12</v>
      </c>
      <c r="B122" s="23" t="s">
        <v>193</v>
      </c>
      <c r="C122" s="23" t="s">
        <v>194</v>
      </c>
      <c r="D122" s="22"/>
      <c r="E122" s="22" t="s">
        <v>195</v>
      </c>
      <c r="F122" s="22"/>
      <c r="G122" s="22">
        <v>1</v>
      </c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>
        <f t="shared" si="12"/>
        <v>1</v>
      </c>
      <c r="S122" s="19" t="s">
        <v>38</v>
      </c>
      <c r="T122" s="25"/>
      <c r="U122" s="25"/>
    </row>
    <row r="123" s="3" customFormat="1" ht="35" customHeight="1" spans="1:21">
      <c r="A123" s="8" t="s">
        <v>196</v>
      </c>
      <c r="B123" s="17" t="s">
        <v>197</v>
      </c>
      <c r="C123" s="17"/>
      <c r="D123" s="17"/>
      <c r="E123" s="17"/>
      <c r="F123" s="8"/>
      <c r="G123" s="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3"/>
      <c r="T123" s="20"/>
      <c r="U123" s="20"/>
    </row>
    <row r="124" s="4" customFormat="1" ht="68.4" customHeight="1" outlineLevel="1" spans="1:21">
      <c r="A124" s="22">
        <v>1</v>
      </c>
      <c r="B124" s="23" t="s">
        <v>198</v>
      </c>
      <c r="C124" s="23" t="s">
        <v>199</v>
      </c>
      <c r="D124" s="22"/>
      <c r="E124" s="22" t="s">
        <v>37</v>
      </c>
      <c r="F124" s="22"/>
      <c r="G124" s="22">
        <v>1</v>
      </c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>
        <f>SUM(F124:Q124)</f>
        <v>1</v>
      </c>
      <c r="S124" s="19" t="s">
        <v>38</v>
      </c>
      <c r="T124" s="25"/>
      <c r="U124" s="25"/>
    </row>
    <row r="125" s="4" customFormat="1" ht="68.4" customHeight="1" outlineLevel="1" spans="1:21">
      <c r="A125" s="22">
        <v>2</v>
      </c>
      <c r="B125" s="23" t="s">
        <v>198</v>
      </c>
      <c r="C125" s="23" t="s">
        <v>200</v>
      </c>
      <c r="D125" s="22"/>
      <c r="E125" s="22" t="s">
        <v>37</v>
      </c>
      <c r="F125" s="22"/>
      <c r="G125" s="22">
        <v>1</v>
      </c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>
        <f>SUM(F125:Q125)</f>
        <v>1</v>
      </c>
      <c r="S125" s="19" t="s">
        <v>38</v>
      </c>
      <c r="T125" s="25"/>
      <c r="U125" s="25"/>
    </row>
    <row r="126" s="4" customFormat="1" ht="55.2" customHeight="1" outlineLevel="1" spans="1:21">
      <c r="A126" s="22">
        <v>3</v>
      </c>
      <c r="B126" s="23" t="s">
        <v>201</v>
      </c>
      <c r="C126" s="23" t="s">
        <v>202</v>
      </c>
      <c r="D126" s="22"/>
      <c r="E126" s="22" t="s">
        <v>37</v>
      </c>
      <c r="F126" s="22"/>
      <c r="G126" s="22">
        <v>1</v>
      </c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>
        <f>SUM(F126:Q126)</f>
        <v>1</v>
      </c>
      <c r="S126" s="19" t="s">
        <v>38</v>
      </c>
      <c r="T126" s="25"/>
      <c r="U126" s="25"/>
    </row>
    <row r="127" s="4" customFormat="1" ht="68.4" customHeight="1" outlineLevel="1" spans="1:21">
      <c r="A127" s="22">
        <v>4</v>
      </c>
      <c r="B127" s="23" t="s">
        <v>46</v>
      </c>
      <c r="C127" s="23" t="s">
        <v>47</v>
      </c>
      <c r="D127" s="22"/>
      <c r="E127" s="22" t="s">
        <v>42</v>
      </c>
      <c r="F127" s="22"/>
      <c r="G127" s="22">
        <v>49</v>
      </c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>
        <f>SUM(F127:Q127)</f>
        <v>49</v>
      </c>
      <c r="S127" s="19" t="s">
        <v>38</v>
      </c>
      <c r="T127" s="25"/>
      <c r="U127" s="25"/>
    </row>
    <row r="128" s="3" customFormat="1" ht="35" customHeight="1" spans="1:21">
      <c r="A128" s="8" t="s">
        <v>203</v>
      </c>
      <c r="B128" s="17" t="s">
        <v>204</v>
      </c>
      <c r="C128" s="17"/>
      <c r="D128" s="17"/>
      <c r="E128" s="17"/>
      <c r="F128" s="8"/>
      <c r="G128" s="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3"/>
      <c r="T128" s="20"/>
      <c r="U128" s="20"/>
    </row>
    <row r="129" s="4" customFormat="1" ht="68.4" customHeight="1" outlineLevel="1" spans="1:21">
      <c r="A129" s="22">
        <v>1</v>
      </c>
      <c r="B129" s="23" t="s">
        <v>205</v>
      </c>
      <c r="C129" s="23" t="s">
        <v>206</v>
      </c>
      <c r="D129" s="22"/>
      <c r="E129" s="22" t="s">
        <v>37</v>
      </c>
      <c r="F129" s="22"/>
      <c r="G129" s="22">
        <v>2</v>
      </c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>
        <f t="shared" ref="R129:R138" si="13">SUM(F129:Q129)</f>
        <v>2</v>
      </c>
      <c r="S129" s="19" t="s">
        <v>38</v>
      </c>
      <c r="T129" s="25"/>
      <c r="U129" s="25"/>
    </row>
    <row r="130" s="4" customFormat="1" ht="68.4" customHeight="1" outlineLevel="1" spans="1:21">
      <c r="A130" s="22">
        <v>2</v>
      </c>
      <c r="B130" s="23" t="s">
        <v>205</v>
      </c>
      <c r="C130" s="23" t="s">
        <v>207</v>
      </c>
      <c r="D130" s="22"/>
      <c r="E130" s="22" t="s">
        <v>37</v>
      </c>
      <c r="F130" s="22"/>
      <c r="G130" s="22">
        <v>1</v>
      </c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>
        <f t="shared" si="13"/>
        <v>1</v>
      </c>
      <c r="S130" s="19" t="s">
        <v>38</v>
      </c>
      <c r="T130" s="25"/>
      <c r="U130" s="25"/>
    </row>
    <row r="131" s="4" customFormat="1" ht="68.4" customHeight="1" outlineLevel="1" spans="1:21">
      <c r="A131" s="22">
        <v>3</v>
      </c>
      <c r="B131" s="23" t="s">
        <v>208</v>
      </c>
      <c r="C131" s="23"/>
      <c r="D131" s="22"/>
      <c r="E131" s="22" t="s">
        <v>37</v>
      </c>
      <c r="F131" s="22"/>
      <c r="G131" s="22">
        <v>3</v>
      </c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>
        <f t="shared" si="13"/>
        <v>3</v>
      </c>
      <c r="S131" s="19" t="s">
        <v>58</v>
      </c>
      <c r="T131" s="25"/>
      <c r="U131" s="25"/>
    </row>
    <row r="132" s="4" customFormat="1" ht="81.6" customHeight="1" outlineLevel="1" spans="1:21">
      <c r="A132" s="22">
        <v>4</v>
      </c>
      <c r="B132" s="23" t="s">
        <v>50</v>
      </c>
      <c r="C132" s="23" t="s">
        <v>209</v>
      </c>
      <c r="D132" s="22"/>
      <c r="E132" s="22" t="s">
        <v>42</v>
      </c>
      <c r="F132" s="22"/>
      <c r="G132" s="22">
        <v>6</v>
      </c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>
        <f t="shared" si="13"/>
        <v>6</v>
      </c>
      <c r="S132" s="19" t="s">
        <v>38</v>
      </c>
      <c r="T132" s="25"/>
      <c r="U132" s="25"/>
    </row>
    <row r="133" s="4" customFormat="1" ht="55.2" customHeight="1" outlineLevel="1" spans="1:21">
      <c r="A133" s="22">
        <v>5</v>
      </c>
      <c r="B133" s="23" t="s">
        <v>43</v>
      </c>
      <c r="C133" s="23" t="s">
        <v>44</v>
      </c>
      <c r="D133" s="22"/>
      <c r="E133" s="22" t="s">
        <v>45</v>
      </c>
      <c r="F133" s="22"/>
      <c r="G133" s="22">
        <v>48</v>
      </c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>
        <f t="shared" si="13"/>
        <v>48</v>
      </c>
      <c r="S133" s="19" t="s">
        <v>38</v>
      </c>
      <c r="T133" s="25"/>
      <c r="U133" s="25"/>
    </row>
    <row r="134" s="4" customFormat="1" ht="48" outlineLevel="1" spans="1:21">
      <c r="A134" s="22">
        <v>6</v>
      </c>
      <c r="B134" s="23" t="s">
        <v>55</v>
      </c>
      <c r="C134" s="23" t="s">
        <v>56</v>
      </c>
      <c r="D134" s="22"/>
      <c r="E134" s="22" t="s">
        <v>57</v>
      </c>
      <c r="F134" s="22"/>
      <c r="G134" s="22">
        <f>(2+38+7)*6</f>
        <v>282</v>
      </c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>
        <f t="shared" si="13"/>
        <v>282</v>
      </c>
      <c r="S134" s="19" t="s">
        <v>58</v>
      </c>
      <c r="T134" s="25"/>
      <c r="U134" s="25"/>
    </row>
    <row r="135" s="4" customFormat="1" ht="48" outlineLevel="1" spans="1:21">
      <c r="A135" s="22">
        <v>7</v>
      </c>
      <c r="B135" s="23" t="s">
        <v>59</v>
      </c>
      <c r="C135" s="23" t="s">
        <v>60</v>
      </c>
      <c r="D135" s="22"/>
      <c r="E135" s="22" t="s">
        <v>57</v>
      </c>
      <c r="F135" s="22"/>
      <c r="G135" s="22">
        <v>282</v>
      </c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>
        <f t="shared" si="13"/>
        <v>282</v>
      </c>
      <c r="S135" s="19" t="s">
        <v>58</v>
      </c>
      <c r="T135" s="25"/>
      <c r="U135" s="25"/>
    </row>
    <row r="136" s="4" customFormat="1" ht="68.4" customHeight="1" outlineLevel="1" spans="1:21">
      <c r="A136" s="22">
        <v>8</v>
      </c>
      <c r="B136" s="23" t="s">
        <v>50</v>
      </c>
      <c r="C136" s="23" t="s">
        <v>51</v>
      </c>
      <c r="D136" s="22"/>
      <c r="E136" s="22" t="s">
        <v>42</v>
      </c>
      <c r="F136" s="22"/>
      <c r="G136" s="22">
        <v>3</v>
      </c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>
        <f t="shared" si="13"/>
        <v>3</v>
      </c>
      <c r="S136" s="19" t="s">
        <v>38</v>
      </c>
      <c r="T136" s="25"/>
      <c r="U136" s="25"/>
    </row>
    <row r="137" s="4" customFormat="1" ht="55.2" customHeight="1" outlineLevel="1" spans="1:21">
      <c r="A137" s="22">
        <v>9</v>
      </c>
      <c r="B137" s="23" t="s">
        <v>52</v>
      </c>
      <c r="C137" s="23" t="s">
        <v>53</v>
      </c>
      <c r="D137" s="22"/>
      <c r="E137" s="22" t="s">
        <v>42</v>
      </c>
      <c r="F137" s="22"/>
      <c r="G137" s="22">
        <v>3</v>
      </c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>
        <f t="shared" si="13"/>
        <v>3</v>
      </c>
      <c r="S137" s="19" t="s">
        <v>38</v>
      </c>
      <c r="T137" s="25"/>
      <c r="U137" s="25"/>
    </row>
    <row r="138" s="4" customFormat="1" ht="55.2" customHeight="1" outlineLevel="1" spans="1:21">
      <c r="A138" s="22">
        <v>10</v>
      </c>
      <c r="B138" s="23" t="s">
        <v>43</v>
      </c>
      <c r="C138" s="23" t="s">
        <v>54</v>
      </c>
      <c r="D138" s="22"/>
      <c r="E138" s="22" t="s">
        <v>45</v>
      </c>
      <c r="F138" s="22"/>
      <c r="G138" s="22">
        <f>25+1+11+2+1+1</f>
        <v>41</v>
      </c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>
        <f t="shared" si="13"/>
        <v>41</v>
      </c>
      <c r="S138" s="19" t="s">
        <v>38</v>
      </c>
      <c r="T138" s="25"/>
      <c r="U138" s="25"/>
    </row>
    <row r="139" s="3" customFormat="1" ht="35" customHeight="1" spans="1:21">
      <c r="A139" s="8" t="s">
        <v>210</v>
      </c>
      <c r="B139" s="17" t="s">
        <v>211</v>
      </c>
      <c r="C139" s="17"/>
      <c r="D139" s="17"/>
      <c r="E139" s="17"/>
      <c r="F139" s="8"/>
      <c r="G139" s="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3"/>
      <c r="T139" s="20"/>
      <c r="U139" s="20"/>
    </row>
    <row r="140" s="4" customFormat="1" ht="68.4" customHeight="1" outlineLevel="1" spans="1:21">
      <c r="A140" s="22">
        <v>1</v>
      </c>
      <c r="B140" s="23" t="s">
        <v>212</v>
      </c>
      <c r="C140" s="23" t="s">
        <v>213</v>
      </c>
      <c r="D140" s="22"/>
      <c r="E140" s="22" t="s">
        <v>37</v>
      </c>
      <c r="F140" s="22"/>
      <c r="G140" s="22">
        <v>1</v>
      </c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>
        <f t="shared" ref="R140:R147" si="14">SUM(F140:Q140)</f>
        <v>1</v>
      </c>
      <c r="S140" s="19" t="s">
        <v>38</v>
      </c>
      <c r="T140" s="25"/>
      <c r="U140" s="25"/>
    </row>
    <row r="141" s="4" customFormat="1" ht="42" customHeight="1" outlineLevel="1" spans="1:21">
      <c r="A141" s="22">
        <v>2</v>
      </c>
      <c r="B141" s="23" t="s">
        <v>214</v>
      </c>
      <c r="C141" s="23" t="s">
        <v>215</v>
      </c>
      <c r="D141" s="22"/>
      <c r="E141" s="22" t="s">
        <v>37</v>
      </c>
      <c r="F141" s="22"/>
      <c r="G141" s="22">
        <v>1</v>
      </c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>
        <f t="shared" si="14"/>
        <v>1</v>
      </c>
      <c r="S141" s="19" t="s">
        <v>38</v>
      </c>
      <c r="T141" s="25"/>
      <c r="U141" s="25"/>
    </row>
    <row r="142" s="4" customFormat="1" ht="42" customHeight="1" outlineLevel="1" spans="1:21">
      <c r="A142" s="22">
        <v>3</v>
      </c>
      <c r="B142" s="23" t="s">
        <v>216</v>
      </c>
      <c r="C142" s="23"/>
      <c r="D142" s="22"/>
      <c r="E142" s="22" t="s">
        <v>42</v>
      </c>
      <c r="F142" s="22"/>
      <c r="G142" s="22">
        <v>1</v>
      </c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>
        <f t="shared" si="14"/>
        <v>1</v>
      </c>
      <c r="S142" s="19" t="s">
        <v>58</v>
      </c>
      <c r="T142" s="25"/>
      <c r="U142" s="25"/>
    </row>
    <row r="143" s="4" customFormat="1" ht="42" customHeight="1" outlineLevel="1" spans="1:21">
      <c r="A143" s="22">
        <v>4</v>
      </c>
      <c r="B143" s="23" t="s">
        <v>217</v>
      </c>
      <c r="C143" s="23"/>
      <c r="D143" s="22"/>
      <c r="E143" s="22" t="s">
        <v>42</v>
      </c>
      <c r="F143" s="22"/>
      <c r="G143" s="22">
        <v>1</v>
      </c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>
        <f t="shared" si="14"/>
        <v>1</v>
      </c>
      <c r="S143" s="19" t="s">
        <v>58</v>
      </c>
      <c r="T143" s="25"/>
      <c r="U143" s="25"/>
    </row>
    <row r="144" s="4" customFormat="1" ht="42" customHeight="1" outlineLevel="1" spans="1:21">
      <c r="A144" s="22">
        <v>5</v>
      </c>
      <c r="B144" s="23" t="s">
        <v>218</v>
      </c>
      <c r="C144" s="23" t="s">
        <v>219</v>
      </c>
      <c r="D144" s="22"/>
      <c r="E144" s="22" t="s">
        <v>37</v>
      </c>
      <c r="F144" s="22"/>
      <c r="G144" s="22">
        <v>1</v>
      </c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>
        <f t="shared" si="14"/>
        <v>1</v>
      </c>
      <c r="S144" s="19" t="s">
        <v>38</v>
      </c>
      <c r="T144" s="25"/>
      <c r="U144" s="25"/>
    </row>
    <row r="145" s="4" customFormat="1" ht="55.2" customHeight="1" outlineLevel="1" spans="1:21">
      <c r="A145" s="22">
        <v>6</v>
      </c>
      <c r="B145" s="23" t="s">
        <v>220</v>
      </c>
      <c r="C145" s="23" t="s">
        <v>221</v>
      </c>
      <c r="D145" s="22"/>
      <c r="E145" s="22" t="s">
        <v>42</v>
      </c>
      <c r="F145" s="22"/>
      <c r="G145" s="22">
        <v>32</v>
      </c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>
        <f t="shared" si="14"/>
        <v>32</v>
      </c>
      <c r="S145" s="19" t="s">
        <v>38</v>
      </c>
      <c r="T145" s="25"/>
      <c r="U145" s="25"/>
    </row>
    <row r="146" s="4" customFormat="1" ht="42" customHeight="1" outlineLevel="1" spans="1:21">
      <c r="A146" s="22">
        <v>7</v>
      </c>
      <c r="B146" s="23" t="s">
        <v>222</v>
      </c>
      <c r="C146" s="23" t="s">
        <v>223</v>
      </c>
      <c r="D146" s="22"/>
      <c r="E146" s="22" t="s">
        <v>45</v>
      </c>
      <c r="F146" s="22"/>
      <c r="G146" s="22">
        <v>32</v>
      </c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>
        <f t="shared" si="14"/>
        <v>32</v>
      </c>
      <c r="S146" s="19" t="s">
        <v>38</v>
      </c>
      <c r="T146" s="25"/>
      <c r="U146" s="25"/>
    </row>
    <row r="147" s="4" customFormat="1" ht="55.2" customHeight="1" outlineLevel="1" spans="1:21">
      <c r="A147" s="22">
        <v>8</v>
      </c>
      <c r="B147" s="23" t="s">
        <v>224</v>
      </c>
      <c r="C147" s="23"/>
      <c r="D147" s="22"/>
      <c r="E147" s="22" t="s">
        <v>225</v>
      </c>
      <c r="F147" s="22"/>
      <c r="G147" s="22">
        <v>1</v>
      </c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>
        <f t="shared" si="14"/>
        <v>1</v>
      </c>
      <c r="S147" s="19" t="s">
        <v>226</v>
      </c>
      <c r="T147" s="24" t="s">
        <v>227</v>
      </c>
      <c r="U147" s="25"/>
    </row>
    <row r="148" s="4" customFormat="1" ht="55.2" customHeight="1" outlineLevel="1" spans="1:21">
      <c r="A148" s="22">
        <v>9</v>
      </c>
      <c r="B148" s="23" t="s">
        <v>228</v>
      </c>
      <c r="C148" s="23" t="s">
        <v>229</v>
      </c>
      <c r="D148" s="22"/>
      <c r="E148" s="22" t="s">
        <v>37</v>
      </c>
      <c r="F148" s="22">
        <v>1</v>
      </c>
      <c r="G148" s="22">
        <v>1</v>
      </c>
      <c r="H148" s="24"/>
      <c r="I148" s="24"/>
      <c r="J148" s="24">
        <v>1</v>
      </c>
      <c r="K148" s="24"/>
      <c r="L148" s="24"/>
      <c r="M148" s="24"/>
      <c r="N148" s="24"/>
      <c r="O148" s="24">
        <v>1</v>
      </c>
      <c r="P148" s="24"/>
      <c r="Q148" s="24"/>
      <c r="R148" s="24">
        <f t="shared" ref="R148:R173" si="15">SUM(F148:Q148)</f>
        <v>4</v>
      </c>
      <c r="S148" s="19" t="s">
        <v>38</v>
      </c>
      <c r="T148" s="25"/>
      <c r="U148" s="25"/>
    </row>
    <row r="149" s="4" customFormat="1" ht="55.2" customHeight="1" outlineLevel="1" spans="1:21">
      <c r="A149" s="22">
        <v>10</v>
      </c>
      <c r="B149" s="23" t="s">
        <v>228</v>
      </c>
      <c r="C149" s="23" t="s">
        <v>230</v>
      </c>
      <c r="D149" s="22"/>
      <c r="E149" s="22" t="s">
        <v>37</v>
      </c>
      <c r="F149" s="22"/>
      <c r="G149" s="22">
        <v>1</v>
      </c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>
        <f t="shared" si="15"/>
        <v>1</v>
      </c>
      <c r="S149" s="19" t="s">
        <v>38</v>
      </c>
      <c r="T149" s="25"/>
      <c r="U149" s="25"/>
    </row>
    <row r="150" s="3" customFormat="1" ht="35" customHeight="1" spans="1:21">
      <c r="A150" s="8" t="s">
        <v>231</v>
      </c>
      <c r="B150" s="17" t="s">
        <v>232</v>
      </c>
      <c r="C150" s="17"/>
      <c r="D150" s="17"/>
      <c r="E150" s="17"/>
      <c r="F150" s="8"/>
      <c r="G150" s="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3"/>
      <c r="T150" s="20"/>
      <c r="U150" s="20"/>
    </row>
    <row r="151" s="4" customFormat="1" ht="68.4" customHeight="1" outlineLevel="1" spans="1:21">
      <c r="A151" s="22">
        <v>1</v>
      </c>
      <c r="B151" s="23" t="s">
        <v>233</v>
      </c>
      <c r="C151" s="23" t="s">
        <v>234</v>
      </c>
      <c r="D151" s="22"/>
      <c r="E151" s="22" t="s">
        <v>172</v>
      </c>
      <c r="F151" s="22"/>
      <c r="G151" s="22">
        <v>8</v>
      </c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>
        <f t="shared" ref="R151:R161" si="16">SUM(F151:Q151)</f>
        <v>8</v>
      </c>
      <c r="S151" s="19" t="s">
        <v>58</v>
      </c>
      <c r="T151" s="25"/>
      <c r="U151" s="25"/>
    </row>
    <row r="152" s="4" customFormat="1" ht="68.4" customHeight="1" outlineLevel="1" spans="1:21">
      <c r="A152" s="22">
        <v>2</v>
      </c>
      <c r="B152" s="23" t="s">
        <v>235</v>
      </c>
      <c r="C152" s="23" t="s">
        <v>236</v>
      </c>
      <c r="D152" s="22"/>
      <c r="E152" s="22" t="s">
        <v>172</v>
      </c>
      <c r="F152" s="22"/>
      <c r="G152" s="22">
        <v>1</v>
      </c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>
        <f t="shared" si="16"/>
        <v>1</v>
      </c>
      <c r="S152" s="19" t="s">
        <v>58</v>
      </c>
      <c r="T152" s="25"/>
      <c r="U152" s="25"/>
    </row>
    <row r="153" s="4" customFormat="1" ht="55.2" customHeight="1" outlineLevel="1" spans="1:21">
      <c r="A153" s="22">
        <v>3</v>
      </c>
      <c r="B153" s="23" t="s">
        <v>237</v>
      </c>
      <c r="C153" s="23" t="s">
        <v>238</v>
      </c>
      <c r="D153" s="22"/>
      <c r="E153" s="22" t="s">
        <v>42</v>
      </c>
      <c r="F153" s="22"/>
      <c r="G153" s="22">
        <v>2</v>
      </c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>
        <f t="shared" si="16"/>
        <v>2</v>
      </c>
      <c r="S153" s="19" t="s">
        <v>58</v>
      </c>
      <c r="T153" s="25"/>
      <c r="U153" s="25"/>
    </row>
    <row r="154" s="4" customFormat="1" ht="55.2" customHeight="1" outlineLevel="1" spans="1:21">
      <c r="A154" s="22">
        <v>4</v>
      </c>
      <c r="B154" s="23" t="s">
        <v>239</v>
      </c>
      <c r="C154" s="23" t="s">
        <v>240</v>
      </c>
      <c r="D154" s="22"/>
      <c r="E154" s="22" t="s">
        <v>42</v>
      </c>
      <c r="F154" s="22"/>
      <c r="G154" s="22">
        <v>15</v>
      </c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>
        <f t="shared" si="16"/>
        <v>15</v>
      </c>
      <c r="S154" s="19" t="s">
        <v>58</v>
      </c>
      <c r="T154" s="25"/>
      <c r="U154" s="25"/>
    </row>
    <row r="155" s="4" customFormat="1" ht="42" customHeight="1" outlineLevel="1" spans="1:21">
      <c r="A155" s="22">
        <v>5</v>
      </c>
      <c r="B155" s="23" t="s">
        <v>241</v>
      </c>
      <c r="C155" s="23" t="s">
        <v>242</v>
      </c>
      <c r="D155" s="22"/>
      <c r="E155" s="22" t="s">
        <v>37</v>
      </c>
      <c r="F155" s="22"/>
      <c r="G155" s="22">
        <v>1</v>
      </c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>
        <f t="shared" si="16"/>
        <v>1</v>
      </c>
      <c r="S155" s="19" t="s">
        <v>58</v>
      </c>
      <c r="T155" s="25"/>
      <c r="U155" s="25"/>
    </row>
    <row r="156" s="4" customFormat="1" ht="42" customHeight="1" outlineLevel="1" spans="1:21">
      <c r="A156" s="22">
        <v>6</v>
      </c>
      <c r="B156" s="23" t="s">
        <v>243</v>
      </c>
      <c r="C156" s="23" t="s">
        <v>244</v>
      </c>
      <c r="D156" s="22"/>
      <c r="E156" s="22" t="s">
        <v>86</v>
      </c>
      <c r="F156" s="22"/>
      <c r="G156" s="26">
        <f>21.822+3.6*5+7.2*2</f>
        <v>54.222</v>
      </c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>
        <f t="shared" si="16"/>
        <v>54.222</v>
      </c>
      <c r="S156" s="19" t="s">
        <v>38</v>
      </c>
      <c r="T156" s="25"/>
      <c r="U156" s="25"/>
    </row>
    <row r="157" s="4" customFormat="1" ht="42" customHeight="1" outlineLevel="1" spans="1:21">
      <c r="A157" s="22">
        <v>7</v>
      </c>
      <c r="B157" s="23" t="s">
        <v>245</v>
      </c>
      <c r="C157" s="23" t="s">
        <v>246</v>
      </c>
      <c r="D157" s="22"/>
      <c r="E157" s="22" t="s">
        <v>86</v>
      </c>
      <c r="F157" s="22"/>
      <c r="G157" s="22">
        <v>3.25</v>
      </c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>
        <f t="shared" si="16"/>
        <v>3.25</v>
      </c>
      <c r="S157" s="19" t="s">
        <v>58</v>
      </c>
      <c r="T157" s="25"/>
      <c r="U157" s="25"/>
    </row>
    <row r="158" s="4" customFormat="1" ht="42" customHeight="1" outlineLevel="1" spans="1:21">
      <c r="A158" s="22">
        <v>8</v>
      </c>
      <c r="B158" s="23" t="s">
        <v>245</v>
      </c>
      <c r="C158" s="23" t="s">
        <v>247</v>
      </c>
      <c r="D158" s="22"/>
      <c r="E158" s="22" t="s">
        <v>86</v>
      </c>
      <c r="F158" s="22"/>
      <c r="G158" s="22">
        <v>9.15</v>
      </c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>
        <f t="shared" si="16"/>
        <v>9.15</v>
      </c>
      <c r="S158" s="19" t="s">
        <v>58</v>
      </c>
      <c r="T158" s="25"/>
      <c r="U158" s="25"/>
    </row>
    <row r="159" s="4" customFormat="1" ht="42" customHeight="1" outlineLevel="1" spans="1:21">
      <c r="A159" s="22">
        <v>9</v>
      </c>
      <c r="B159" s="23" t="s">
        <v>245</v>
      </c>
      <c r="C159" s="23" t="s">
        <v>248</v>
      </c>
      <c r="D159" s="22"/>
      <c r="E159" s="22" t="s">
        <v>86</v>
      </c>
      <c r="F159" s="22"/>
      <c r="G159" s="22">
        <v>14.78</v>
      </c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>
        <f t="shared" si="16"/>
        <v>14.78</v>
      </c>
      <c r="S159" s="19" t="s">
        <v>58</v>
      </c>
      <c r="T159" s="25"/>
      <c r="U159" s="25"/>
    </row>
    <row r="160" s="4" customFormat="1" ht="55.2" customHeight="1" outlineLevel="1" spans="1:21">
      <c r="A160" s="22">
        <v>10</v>
      </c>
      <c r="B160" s="23" t="s">
        <v>249</v>
      </c>
      <c r="C160" s="23" t="s">
        <v>250</v>
      </c>
      <c r="D160" s="22"/>
      <c r="E160" s="22" t="s">
        <v>86</v>
      </c>
      <c r="F160" s="22"/>
      <c r="G160" s="22">
        <v>304.66</v>
      </c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>
        <f t="shared" si="16"/>
        <v>304.66</v>
      </c>
      <c r="S160" s="19" t="s">
        <v>38</v>
      </c>
      <c r="T160" s="25"/>
      <c r="U160" s="25"/>
    </row>
    <row r="161" s="4" customFormat="1" ht="81.6" customHeight="1" outlineLevel="1" spans="1:21">
      <c r="A161" s="22">
        <v>11</v>
      </c>
      <c r="B161" s="23" t="s">
        <v>101</v>
      </c>
      <c r="C161" s="23" t="s">
        <v>107</v>
      </c>
      <c r="D161" s="22"/>
      <c r="E161" s="22" t="s">
        <v>86</v>
      </c>
      <c r="F161" s="22"/>
      <c r="G161" s="26">
        <v>115.52</v>
      </c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>
        <f t="shared" si="16"/>
        <v>115.52</v>
      </c>
      <c r="S161" s="19" t="s">
        <v>38</v>
      </c>
      <c r="T161" s="25"/>
      <c r="U161" s="25"/>
    </row>
    <row r="162" s="3" customFormat="1" ht="35" customHeight="1" spans="1:21">
      <c r="A162" s="8" t="s">
        <v>251</v>
      </c>
      <c r="B162" s="17" t="s">
        <v>252</v>
      </c>
      <c r="C162" s="17"/>
      <c r="D162" s="17"/>
      <c r="E162" s="17"/>
      <c r="F162" s="8"/>
      <c r="G162" s="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3"/>
      <c r="T162" s="20"/>
      <c r="U162" s="20"/>
    </row>
    <row r="163" s="4" customFormat="1" ht="55.2" customHeight="1" outlineLevel="1" spans="1:21">
      <c r="A163" s="22">
        <v>1</v>
      </c>
      <c r="B163" s="23" t="s">
        <v>253</v>
      </c>
      <c r="C163" s="23" t="s">
        <v>254</v>
      </c>
      <c r="D163" s="22"/>
      <c r="E163" s="22" t="s">
        <v>37</v>
      </c>
      <c r="F163" s="22"/>
      <c r="G163" s="22">
        <v>1</v>
      </c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>
        <f t="shared" ref="R163:R167" si="17">SUM(F163:Q163)</f>
        <v>1</v>
      </c>
      <c r="S163" s="19" t="s">
        <v>226</v>
      </c>
      <c r="T163" s="24" t="s">
        <v>227</v>
      </c>
      <c r="U163" s="25"/>
    </row>
    <row r="164" s="4" customFormat="1" ht="68.4" customHeight="1" outlineLevel="1" spans="1:21">
      <c r="A164" s="22">
        <v>2</v>
      </c>
      <c r="B164" s="23" t="s">
        <v>255</v>
      </c>
      <c r="C164" s="23" t="s">
        <v>256</v>
      </c>
      <c r="D164" s="22"/>
      <c r="E164" s="22" t="s">
        <v>42</v>
      </c>
      <c r="F164" s="22"/>
      <c r="G164" s="22">
        <v>2</v>
      </c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>
        <f t="shared" si="17"/>
        <v>2</v>
      </c>
      <c r="S164" s="19" t="s">
        <v>58</v>
      </c>
      <c r="T164" s="25"/>
      <c r="U164" s="25"/>
    </row>
    <row r="165" s="4" customFormat="1" ht="68.4" customHeight="1" outlineLevel="1" spans="1:21">
      <c r="A165" s="22">
        <v>3</v>
      </c>
      <c r="B165" s="23" t="s">
        <v>257</v>
      </c>
      <c r="C165" s="23" t="s">
        <v>258</v>
      </c>
      <c r="D165" s="22"/>
      <c r="E165" s="22" t="s">
        <v>42</v>
      </c>
      <c r="F165" s="22"/>
      <c r="G165" s="22">
        <v>2</v>
      </c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>
        <f t="shared" si="17"/>
        <v>2</v>
      </c>
      <c r="S165" s="19" t="s">
        <v>58</v>
      </c>
      <c r="T165" s="25"/>
      <c r="U165" s="25"/>
    </row>
    <row r="166" s="4" customFormat="1" ht="55.2" customHeight="1" outlineLevel="1" spans="1:21">
      <c r="A166" s="22">
        <v>4</v>
      </c>
      <c r="B166" s="23" t="s">
        <v>259</v>
      </c>
      <c r="C166" s="23" t="s">
        <v>260</v>
      </c>
      <c r="D166" s="22"/>
      <c r="E166" s="22" t="s">
        <v>86</v>
      </c>
      <c r="F166" s="22"/>
      <c r="G166" s="22">
        <v>15.42</v>
      </c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>
        <f t="shared" si="17"/>
        <v>15.42</v>
      </c>
      <c r="S166" s="19" t="s">
        <v>58</v>
      </c>
      <c r="T166" s="25"/>
      <c r="U166" s="25"/>
    </row>
    <row r="167" s="4" customFormat="1" ht="55.2" customHeight="1" outlineLevel="1" spans="1:21">
      <c r="A167" s="22">
        <v>5</v>
      </c>
      <c r="B167" s="23" t="s">
        <v>261</v>
      </c>
      <c r="C167" s="23" t="s">
        <v>262</v>
      </c>
      <c r="D167" s="22"/>
      <c r="E167" s="22" t="s">
        <v>86</v>
      </c>
      <c r="F167" s="22"/>
      <c r="G167" s="22">
        <v>10</v>
      </c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>
        <f t="shared" si="17"/>
        <v>10</v>
      </c>
      <c r="S167" s="19" t="s">
        <v>226</v>
      </c>
      <c r="T167" s="24" t="s">
        <v>227</v>
      </c>
      <c r="U167" s="25"/>
    </row>
    <row r="168" s="3" customFormat="1" ht="22" customHeight="1" spans="1:21">
      <c r="A168" s="22"/>
      <c r="B168" s="17" t="s">
        <v>9</v>
      </c>
      <c r="C168" s="17"/>
      <c r="D168" s="8"/>
      <c r="E168" s="8"/>
      <c r="F168" s="8"/>
      <c r="G168" s="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3"/>
      <c r="T168" s="20"/>
      <c r="U168" s="20"/>
    </row>
    <row r="169" s="3" customFormat="1" ht="35" customHeight="1" spans="1:21">
      <c r="A169" s="8" t="s">
        <v>263</v>
      </c>
      <c r="B169" s="17" t="s">
        <v>264</v>
      </c>
      <c r="C169" s="17"/>
      <c r="D169" s="8"/>
      <c r="E169" s="8"/>
      <c r="F169" s="8"/>
      <c r="G169" s="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3"/>
      <c r="T169" s="20"/>
      <c r="U169" s="20"/>
    </row>
    <row r="170" s="4" customFormat="1" ht="44" customHeight="1" outlineLevel="1" spans="1:21">
      <c r="A170" s="22">
        <v>1</v>
      </c>
      <c r="B170" s="23" t="s">
        <v>265</v>
      </c>
      <c r="C170" s="23" t="s">
        <v>266</v>
      </c>
      <c r="D170" s="22"/>
      <c r="E170" s="22" t="s">
        <v>37</v>
      </c>
      <c r="F170" s="22"/>
      <c r="G170" s="22"/>
      <c r="H170" s="24"/>
      <c r="I170" s="24"/>
      <c r="J170" s="24"/>
      <c r="K170" s="24"/>
      <c r="L170" s="22">
        <v>4</v>
      </c>
      <c r="M170" s="24"/>
      <c r="N170" s="24"/>
      <c r="O170" s="24"/>
      <c r="P170" s="24"/>
      <c r="Q170" s="22">
        <v>3</v>
      </c>
      <c r="R170" s="24">
        <f t="shared" ref="R170:R175" si="18">SUM(F170:Q170)</f>
        <v>7</v>
      </c>
      <c r="S170" s="19" t="s">
        <v>38</v>
      </c>
      <c r="T170" s="25"/>
      <c r="U170" s="25"/>
    </row>
    <row r="171" s="4" customFormat="1" ht="44" customHeight="1" outlineLevel="1" spans="1:21">
      <c r="A171" s="22">
        <v>2</v>
      </c>
      <c r="B171" s="23" t="s">
        <v>265</v>
      </c>
      <c r="C171" s="23" t="s">
        <v>267</v>
      </c>
      <c r="D171" s="22"/>
      <c r="E171" s="22" t="s">
        <v>37</v>
      </c>
      <c r="F171" s="22"/>
      <c r="G171" s="22"/>
      <c r="H171" s="24"/>
      <c r="I171" s="24"/>
      <c r="J171" s="24"/>
      <c r="K171" s="24"/>
      <c r="L171" s="22">
        <v>4</v>
      </c>
      <c r="M171" s="24"/>
      <c r="N171" s="24"/>
      <c r="O171" s="24"/>
      <c r="P171" s="24"/>
      <c r="Q171" s="22">
        <v>3</v>
      </c>
      <c r="R171" s="24">
        <f t="shared" si="18"/>
        <v>7</v>
      </c>
      <c r="S171" s="19" t="s">
        <v>38</v>
      </c>
      <c r="T171" s="25"/>
      <c r="U171" s="25"/>
    </row>
    <row r="172" s="4" customFormat="1" ht="44" customHeight="1" outlineLevel="1" spans="1:21">
      <c r="A172" s="22">
        <v>3</v>
      </c>
      <c r="B172" s="23" t="s">
        <v>265</v>
      </c>
      <c r="C172" s="23" t="s">
        <v>268</v>
      </c>
      <c r="D172" s="22"/>
      <c r="E172" s="22" t="s">
        <v>37</v>
      </c>
      <c r="F172" s="22"/>
      <c r="G172" s="22"/>
      <c r="H172" s="24"/>
      <c r="I172" s="24"/>
      <c r="J172" s="24"/>
      <c r="K172" s="24"/>
      <c r="L172" s="22">
        <v>4</v>
      </c>
      <c r="M172" s="24"/>
      <c r="N172" s="24"/>
      <c r="O172" s="24"/>
      <c r="P172" s="24"/>
      <c r="Q172" s="22">
        <v>3</v>
      </c>
      <c r="R172" s="24">
        <f t="shared" si="18"/>
        <v>7</v>
      </c>
      <c r="S172" s="19" t="s">
        <v>38</v>
      </c>
      <c r="T172" s="25"/>
      <c r="U172" s="25"/>
    </row>
    <row r="173" s="4" customFormat="1" ht="44" customHeight="1" outlineLevel="1" spans="1:21">
      <c r="A173" s="22">
        <v>4</v>
      </c>
      <c r="B173" s="23" t="s">
        <v>265</v>
      </c>
      <c r="C173" s="23" t="s">
        <v>269</v>
      </c>
      <c r="D173" s="22"/>
      <c r="E173" s="22" t="s">
        <v>37</v>
      </c>
      <c r="F173" s="22"/>
      <c r="G173" s="22"/>
      <c r="H173" s="24"/>
      <c r="I173" s="24"/>
      <c r="J173" s="24"/>
      <c r="K173" s="24"/>
      <c r="L173" s="22">
        <v>4</v>
      </c>
      <c r="M173" s="24"/>
      <c r="N173" s="24"/>
      <c r="O173" s="24"/>
      <c r="P173" s="24"/>
      <c r="Q173" s="22">
        <v>3</v>
      </c>
      <c r="R173" s="24">
        <f t="shared" si="18"/>
        <v>7</v>
      </c>
      <c r="S173" s="19" t="s">
        <v>38</v>
      </c>
      <c r="T173" s="25"/>
      <c r="U173" s="25"/>
    </row>
    <row r="174" s="4" customFormat="1" ht="44" customHeight="1" outlineLevel="1" spans="1:21">
      <c r="A174" s="22">
        <v>5</v>
      </c>
      <c r="B174" s="23" t="s">
        <v>265</v>
      </c>
      <c r="C174" s="23" t="s">
        <v>270</v>
      </c>
      <c r="D174" s="22"/>
      <c r="E174" s="22" t="s">
        <v>172</v>
      </c>
      <c r="F174" s="22"/>
      <c r="G174" s="22"/>
      <c r="H174" s="24"/>
      <c r="I174" s="24"/>
      <c r="J174" s="24"/>
      <c r="K174" s="24"/>
      <c r="L174" s="22">
        <v>4</v>
      </c>
      <c r="M174" s="24"/>
      <c r="N174" s="24"/>
      <c r="O174" s="24"/>
      <c r="P174" s="24"/>
      <c r="Q174" s="22">
        <v>3</v>
      </c>
      <c r="R174" s="24">
        <f t="shared" si="18"/>
        <v>7</v>
      </c>
      <c r="S174" s="19" t="s">
        <v>38</v>
      </c>
      <c r="T174" s="25"/>
      <c r="U174" s="25"/>
    </row>
    <row r="175" s="4" customFormat="1" ht="44" customHeight="1" outlineLevel="1" spans="1:21">
      <c r="A175" s="22">
        <v>6</v>
      </c>
      <c r="B175" s="23" t="s">
        <v>265</v>
      </c>
      <c r="C175" s="23" t="s">
        <v>271</v>
      </c>
      <c r="D175" s="22"/>
      <c r="E175" s="22" t="s">
        <v>172</v>
      </c>
      <c r="F175" s="22"/>
      <c r="G175" s="22"/>
      <c r="H175" s="24"/>
      <c r="I175" s="24"/>
      <c r="J175" s="24"/>
      <c r="K175" s="24"/>
      <c r="L175" s="22">
        <v>4</v>
      </c>
      <c r="M175" s="24"/>
      <c r="N175" s="24"/>
      <c r="O175" s="24"/>
      <c r="P175" s="24"/>
      <c r="Q175" s="22">
        <v>3</v>
      </c>
      <c r="R175" s="24">
        <f t="shared" si="18"/>
        <v>7</v>
      </c>
      <c r="S175" s="19" t="s">
        <v>38</v>
      </c>
      <c r="T175" s="25"/>
      <c r="U175" s="25"/>
    </row>
    <row r="176" s="4" customFormat="1" ht="44" customHeight="1" outlineLevel="1" spans="1:21">
      <c r="A176" s="22">
        <v>7</v>
      </c>
      <c r="B176" s="23" t="s">
        <v>265</v>
      </c>
      <c r="C176" s="23" t="s">
        <v>272</v>
      </c>
      <c r="D176" s="22"/>
      <c r="E176" s="22" t="s">
        <v>172</v>
      </c>
      <c r="F176" s="22"/>
      <c r="G176" s="22"/>
      <c r="H176" s="24"/>
      <c r="I176" s="24"/>
      <c r="J176" s="24"/>
      <c r="K176" s="24"/>
      <c r="L176" s="22">
        <v>8</v>
      </c>
      <c r="M176" s="24"/>
      <c r="N176" s="24"/>
      <c r="O176" s="24"/>
      <c r="P176" s="24"/>
      <c r="Q176" s="22">
        <v>6</v>
      </c>
      <c r="R176" s="24">
        <f t="shared" ref="R176:R181" si="19">SUM(F176:Q176)</f>
        <v>14</v>
      </c>
      <c r="S176" s="19" t="s">
        <v>38</v>
      </c>
      <c r="T176" s="25"/>
      <c r="U176" s="25"/>
    </row>
    <row r="177" s="4" customFormat="1" ht="44" customHeight="1" outlineLevel="1" spans="1:21">
      <c r="A177" s="22">
        <v>8</v>
      </c>
      <c r="B177" s="23" t="s">
        <v>265</v>
      </c>
      <c r="C177" s="23" t="s">
        <v>273</v>
      </c>
      <c r="D177" s="22"/>
      <c r="E177" s="22" t="s">
        <v>172</v>
      </c>
      <c r="F177" s="22"/>
      <c r="G177" s="22"/>
      <c r="H177" s="24"/>
      <c r="I177" s="24"/>
      <c r="J177" s="24"/>
      <c r="K177" s="24"/>
      <c r="L177" s="22">
        <v>8</v>
      </c>
      <c r="M177" s="24"/>
      <c r="N177" s="24"/>
      <c r="O177" s="24"/>
      <c r="P177" s="24"/>
      <c r="Q177" s="22">
        <v>6</v>
      </c>
      <c r="R177" s="24">
        <f t="shared" si="19"/>
        <v>14</v>
      </c>
      <c r="S177" s="19" t="s">
        <v>38</v>
      </c>
      <c r="T177" s="25"/>
      <c r="U177" s="25"/>
    </row>
    <row r="178" s="4" customFormat="1" ht="44" customHeight="1" outlineLevel="1" spans="1:21">
      <c r="A178" s="22">
        <v>9</v>
      </c>
      <c r="B178" s="23" t="s">
        <v>274</v>
      </c>
      <c r="C178" s="23" t="s">
        <v>275</v>
      </c>
      <c r="D178" s="22"/>
      <c r="E178" s="22" t="s">
        <v>42</v>
      </c>
      <c r="F178" s="22"/>
      <c r="G178" s="22"/>
      <c r="H178" s="24"/>
      <c r="I178" s="24"/>
      <c r="J178" s="24"/>
      <c r="K178" s="24"/>
      <c r="L178" s="22">
        <v>8</v>
      </c>
      <c r="M178" s="24"/>
      <c r="N178" s="24"/>
      <c r="O178" s="24"/>
      <c r="P178" s="24"/>
      <c r="Q178" s="22">
        <v>6</v>
      </c>
      <c r="R178" s="24">
        <f t="shared" si="19"/>
        <v>14</v>
      </c>
      <c r="S178" s="19" t="s">
        <v>58</v>
      </c>
      <c r="T178" s="25"/>
      <c r="U178" s="25"/>
    </row>
    <row r="179" s="4" customFormat="1" ht="44" customHeight="1" outlineLevel="1" spans="1:21">
      <c r="A179" s="22">
        <v>10</v>
      </c>
      <c r="B179" s="23" t="s">
        <v>276</v>
      </c>
      <c r="C179" s="23" t="s">
        <v>277</v>
      </c>
      <c r="D179" s="22"/>
      <c r="E179" s="22" t="s">
        <v>86</v>
      </c>
      <c r="F179" s="22"/>
      <c r="G179" s="22"/>
      <c r="H179" s="24"/>
      <c r="I179" s="24"/>
      <c r="J179" s="24"/>
      <c r="K179" s="24"/>
      <c r="L179" s="22">
        <v>40</v>
      </c>
      <c r="M179" s="24"/>
      <c r="N179" s="24"/>
      <c r="O179" s="24"/>
      <c r="P179" s="24"/>
      <c r="Q179" s="22">
        <v>30</v>
      </c>
      <c r="R179" s="24">
        <f t="shared" si="19"/>
        <v>70</v>
      </c>
      <c r="S179" s="19" t="s">
        <v>38</v>
      </c>
      <c r="T179" s="25"/>
      <c r="U179" s="25"/>
    </row>
    <row r="180" s="4" customFormat="1" ht="44" customHeight="1" outlineLevel="1" spans="1:21">
      <c r="A180" s="22">
        <v>11</v>
      </c>
      <c r="B180" s="23" t="s">
        <v>90</v>
      </c>
      <c r="C180" s="23" t="s">
        <v>91</v>
      </c>
      <c r="D180" s="22"/>
      <c r="E180" s="22" t="s">
        <v>86</v>
      </c>
      <c r="F180" s="22"/>
      <c r="G180" s="22"/>
      <c r="H180" s="24"/>
      <c r="I180" s="24"/>
      <c r="J180" s="24"/>
      <c r="K180" s="24"/>
      <c r="L180" s="22">
        <v>157.53</v>
      </c>
      <c r="M180" s="24"/>
      <c r="N180" s="24"/>
      <c r="O180" s="24"/>
      <c r="P180" s="24"/>
      <c r="Q180" s="22">
        <v>122.68</v>
      </c>
      <c r="R180" s="24">
        <f t="shared" si="19"/>
        <v>280.21</v>
      </c>
      <c r="S180" s="19" t="s">
        <v>38</v>
      </c>
      <c r="T180" s="25"/>
      <c r="U180" s="25"/>
    </row>
    <row r="181" s="4" customFormat="1" ht="56" customHeight="1" outlineLevel="1" spans="1:21">
      <c r="A181" s="22">
        <v>12</v>
      </c>
      <c r="B181" s="23" t="s">
        <v>94</v>
      </c>
      <c r="C181" s="23" t="s">
        <v>278</v>
      </c>
      <c r="D181" s="22"/>
      <c r="E181" s="22" t="s">
        <v>86</v>
      </c>
      <c r="F181" s="22"/>
      <c r="G181" s="22"/>
      <c r="H181" s="24"/>
      <c r="I181" s="24"/>
      <c r="J181" s="24"/>
      <c r="K181" s="24"/>
      <c r="L181" s="22">
        <v>107.36</v>
      </c>
      <c r="M181" s="24"/>
      <c r="N181" s="24"/>
      <c r="O181" s="24"/>
      <c r="P181" s="24"/>
      <c r="Q181" s="22">
        <v>78.29</v>
      </c>
      <c r="R181" s="24">
        <f t="shared" si="19"/>
        <v>185.65</v>
      </c>
      <c r="S181" s="19" t="s">
        <v>38</v>
      </c>
      <c r="T181" s="25"/>
      <c r="U181" s="25"/>
    </row>
    <row r="182" s="4" customFormat="1" ht="56" customHeight="1" outlineLevel="1" spans="1:21">
      <c r="A182" s="22">
        <v>13</v>
      </c>
      <c r="B182" s="23" t="s">
        <v>94</v>
      </c>
      <c r="C182" s="23" t="s">
        <v>279</v>
      </c>
      <c r="D182" s="22"/>
      <c r="E182" s="22" t="s">
        <v>86</v>
      </c>
      <c r="F182" s="22"/>
      <c r="G182" s="22"/>
      <c r="H182" s="24"/>
      <c r="I182" s="24"/>
      <c r="J182" s="24"/>
      <c r="K182" s="24"/>
      <c r="L182" s="22">
        <v>252.46</v>
      </c>
      <c r="M182" s="24"/>
      <c r="N182" s="24"/>
      <c r="O182" s="24"/>
      <c r="P182" s="24"/>
      <c r="Q182" s="22">
        <v>198.07</v>
      </c>
      <c r="R182" s="24">
        <f t="shared" ref="R182:R184" si="20">SUM(F182:Q182)</f>
        <v>450.53</v>
      </c>
      <c r="S182" s="19" t="s">
        <v>38</v>
      </c>
      <c r="T182" s="25"/>
      <c r="U182" s="25"/>
    </row>
    <row r="183" s="4" customFormat="1" ht="55" customHeight="1" outlineLevel="1" spans="1:21">
      <c r="A183" s="22">
        <v>14</v>
      </c>
      <c r="B183" s="23" t="s">
        <v>94</v>
      </c>
      <c r="C183" s="23" t="s">
        <v>280</v>
      </c>
      <c r="D183" s="22"/>
      <c r="E183" s="22" t="s">
        <v>86</v>
      </c>
      <c r="F183" s="22"/>
      <c r="G183" s="22"/>
      <c r="H183" s="24"/>
      <c r="I183" s="24"/>
      <c r="J183" s="24"/>
      <c r="K183" s="24"/>
      <c r="L183" s="22">
        <v>108.44</v>
      </c>
      <c r="M183" s="24"/>
      <c r="N183" s="24"/>
      <c r="O183" s="24"/>
      <c r="P183" s="24"/>
      <c r="Q183" s="22">
        <v>74.41</v>
      </c>
      <c r="R183" s="24">
        <f t="shared" si="20"/>
        <v>182.85</v>
      </c>
      <c r="S183" s="19" t="s">
        <v>38</v>
      </c>
      <c r="T183" s="25"/>
      <c r="U183" s="25"/>
    </row>
    <row r="184" s="4" customFormat="1" ht="60" outlineLevel="1" spans="1:21">
      <c r="A184" s="22">
        <v>15</v>
      </c>
      <c r="B184" s="23" t="s">
        <v>101</v>
      </c>
      <c r="C184" s="23" t="s">
        <v>281</v>
      </c>
      <c r="D184" s="22"/>
      <c r="E184" s="22" t="s">
        <v>86</v>
      </c>
      <c r="F184" s="22"/>
      <c r="G184" s="22"/>
      <c r="H184" s="24"/>
      <c r="I184" s="24"/>
      <c r="J184" s="24"/>
      <c r="K184" s="24"/>
      <c r="L184" s="24">
        <v>336.74</v>
      </c>
      <c r="M184" s="24"/>
      <c r="N184" s="24"/>
      <c r="O184" s="24"/>
      <c r="P184" s="24"/>
      <c r="Q184" s="24">
        <v>262.71</v>
      </c>
      <c r="R184" s="24">
        <f t="shared" si="20"/>
        <v>599.45</v>
      </c>
      <c r="S184" s="19" t="s">
        <v>38</v>
      </c>
      <c r="T184" s="25"/>
      <c r="U184" s="25"/>
    </row>
    <row r="185" s="4" customFormat="1" ht="48" customHeight="1" outlineLevel="1" spans="1:21">
      <c r="A185" s="22">
        <v>16</v>
      </c>
      <c r="B185" s="23" t="s">
        <v>282</v>
      </c>
      <c r="C185" s="23" t="s">
        <v>283</v>
      </c>
      <c r="D185" s="22"/>
      <c r="E185" s="22" t="s">
        <v>86</v>
      </c>
      <c r="F185" s="22"/>
      <c r="G185" s="22"/>
      <c r="H185" s="24"/>
      <c r="I185" s="24"/>
      <c r="J185" s="24"/>
      <c r="K185" s="24"/>
      <c r="L185" s="22">
        <v>96</v>
      </c>
      <c r="M185" s="24"/>
      <c r="N185" s="24"/>
      <c r="O185" s="24"/>
      <c r="P185" s="24"/>
      <c r="Q185" s="22">
        <v>72</v>
      </c>
      <c r="R185" s="24">
        <f t="shared" ref="R185:R190" si="21">SUM(F185:Q185)</f>
        <v>168</v>
      </c>
      <c r="S185" s="19" t="s">
        <v>38</v>
      </c>
      <c r="T185" s="25"/>
      <c r="U185" s="25"/>
    </row>
    <row r="186" s="4" customFormat="1" ht="44" customHeight="1" outlineLevel="1" spans="1:21">
      <c r="A186" s="22">
        <v>17</v>
      </c>
      <c r="B186" s="23" t="s">
        <v>284</v>
      </c>
      <c r="C186" s="23" t="s">
        <v>285</v>
      </c>
      <c r="D186" s="22"/>
      <c r="E186" s="22" t="s">
        <v>172</v>
      </c>
      <c r="F186" s="22"/>
      <c r="G186" s="22"/>
      <c r="H186" s="24"/>
      <c r="I186" s="24"/>
      <c r="J186" s="24"/>
      <c r="K186" s="24"/>
      <c r="L186" s="22">
        <v>4</v>
      </c>
      <c r="M186" s="24"/>
      <c r="N186" s="24"/>
      <c r="O186" s="24"/>
      <c r="P186" s="24"/>
      <c r="Q186" s="22">
        <v>3</v>
      </c>
      <c r="R186" s="24">
        <f t="shared" si="21"/>
        <v>7</v>
      </c>
      <c r="S186" s="19" t="s">
        <v>226</v>
      </c>
      <c r="T186" s="24" t="s">
        <v>227</v>
      </c>
      <c r="U186" s="25"/>
    </row>
    <row r="187" s="3" customFormat="1" ht="35" customHeight="1" spans="1:21">
      <c r="A187" s="8" t="s">
        <v>286</v>
      </c>
      <c r="B187" s="17" t="s">
        <v>287</v>
      </c>
      <c r="C187" s="17"/>
      <c r="D187" s="8"/>
      <c r="E187" s="17"/>
      <c r="F187" s="8"/>
      <c r="G187" s="8"/>
      <c r="H187" s="18"/>
      <c r="I187" s="18"/>
      <c r="J187" s="18"/>
      <c r="K187" s="18"/>
      <c r="L187" s="8"/>
      <c r="M187" s="18"/>
      <c r="N187" s="18"/>
      <c r="O187" s="18"/>
      <c r="P187" s="18"/>
      <c r="Q187" s="18"/>
      <c r="R187" s="18"/>
      <c r="S187" s="13"/>
      <c r="T187" s="20"/>
      <c r="U187" s="20"/>
    </row>
    <row r="188" s="4" customFormat="1" ht="68" customHeight="1" outlineLevel="1" spans="1:21">
      <c r="A188" s="22">
        <v>1</v>
      </c>
      <c r="B188" s="23" t="s">
        <v>94</v>
      </c>
      <c r="C188" s="23" t="s">
        <v>95</v>
      </c>
      <c r="D188" s="22"/>
      <c r="E188" s="22" t="s">
        <v>86</v>
      </c>
      <c r="F188" s="22"/>
      <c r="G188" s="22"/>
      <c r="H188" s="24"/>
      <c r="I188" s="24"/>
      <c r="J188" s="24"/>
      <c r="K188" s="24"/>
      <c r="L188" s="22">
        <v>2449.89</v>
      </c>
      <c r="M188" s="24"/>
      <c r="N188" s="24"/>
      <c r="O188" s="24"/>
      <c r="P188" s="24"/>
      <c r="Q188" s="22">
        <v>3497.64</v>
      </c>
      <c r="R188" s="24">
        <f t="shared" si="21"/>
        <v>5947.53</v>
      </c>
      <c r="S188" s="19" t="s">
        <v>38</v>
      </c>
      <c r="T188" s="25"/>
      <c r="U188" s="25"/>
    </row>
    <row r="189" s="4" customFormat="1" ht="55.2" customHeight="1" outlineLevel="1" spans="1:21">
      <c r="A189" s="22">
        <v>2</v>
      </c>
      <c r="B189" s="23" t="s">
        <v>101</v>
      </c>
      <c r="C189" s="23" t="s">
        <v>288</v>
      </c>
      <c r="D189" s="22"/>
      <c r="E189" s="22" t="s">
        <v>86</v>
      </c>
      <c r="F189" s="22"/>
      <c r="G189" s="22"/>
      <c r="H189" s="24"/>
      <c r="I189" s="24"/>
      <c r="J189" s="24"/>
      <c r="K189" s="24"/>
      <c r="L189" s="22">
        <v>19.56</v>
      </c>
      <c r="M189" s="24"/>
      <c r="N189" s="24"/>
      <c r="O189" s="24"/>
      <c r="P189" s="24"/>
      <c r="Q189" s="22">
        <v>155.8</v>
      </c>
      <c r="R189" s="24">
        <f t="shared" si="21"/>
        <v>175.36</v>
      </c>
      <c r="S189" s="19" t="s">
        <v>38</v>
      </c>
      <c r="T189" s="25"/>
      <c r="U189" s="25"/>
    </row>
    <row r="190" s="4" customFormat="1" ht="44" customHeight="1" outlineLevel="1" spans="1:21">
      <c r="A190" s="22">
        <v>3</v>
      </c>
      <c r="B190" s="23" t="s">
        <v>101</v>
      </c>
      <c r="C190" s="23" t="s">
        <v>281</v>
      </c>
      <c r="D190" s="22"/>
      <c r="E190" s="22" t="s">
        <v>86</v>
      </c>
      <c r="F190" s="22"/>
      <c r="G190" s="22"/>
      <c r="H190" s="24"/>
      <c r="I190" s="24"/>
      <c r="J190" s="24"/>
      <c r="K190" s="24"/>
      <c r="L190" s="22">
        <v>465.67</v>
      </c>
      <c r="M190" s="24"/>
      <c r="N190" s="24"/>
      <c r="O190" s="24"/>
      <c r="P190" s="24"/>
      <c r="Q190" s="22">
        <v>342.75</v>
      </c>
      <c r="R190" s="24">
        <f t="shared" si="21"/>
        <v>808.42</v>
      </c>
      <c r="S190" s="19" t="s">
        <v>38</v>
      </c>
      <c r="T190" s="25"/>
      <c r="U190" s="25"/>
    </row>
    <row r="191" s="3" customFormat="1" ht="35" customHeight="1" spans="1:21">
      <c r="A191" s="8" t="s">
        <v>289</v>
      </c>
      <c r="B191" s="17" t="s">
        <v>290</v>
      </c>
      <c r="C191" s="17"/>
      <c r="D191" s="8"/>
      <c r="E191" s="17"/>
      <c r="F191" s="8"/>
      <c r="G191" s="8"/>
      <c r="H191" s="18"/>
      <c r="I191" s="18"/>
      <c r="J191" s="18"/>
      <c r="K191" s="18"/>
      <c r="L191" s="8"/>
      <c r="M191" s="18"/>
      <c r="N191" s="18"/>
      <c r="O191" s="18"/>
      <c r="P191" s="18"/>
      <c r="Q191" s="18"/>
      <c r="R191" s="18"/>
      <c r="S191" s="13"/>
      <c r="T191" s="20"/>
      <c r="U191" s="20"/>
    </row>
    <row r="192" s="4" customFormat="1" ht="55.2" customHeight="1" outlineLevel="1" spans="1:21">
      <c r="A192" s="22">
        <v>1</v>
      </c>
      <c r="B192" s="23" t="s">
        <v>291</v>
      </c>
      <c r="C192" s="23" t="s">
        <v>292</v>
      </c>
      <c r="D192" s="22"/>
      <c r="E192" s="22" t="s">
        <v>293</v>
      </c>
      <c r="F192" s="22"/>
      <c r="G192" s="22"/>
      <c r="H192" s="24"/>
      <c r="I192" s="24"/>
      <c r="J192" s="24"/>
      <c r="K192" s="24"/>
      <c r="L192" s="22">
        <v>19</v>
      </c>
      <c r="M192" s="24"/>
      <c r="N192" s="24"/>
      <c r="O192" s="24"/>
      <c r="P192" s="24"/>
      <c r="Q192" s="22">
        <v>15</v>
      </c>
      <c r="R192" s="24">
        <f t="shared" ref="R192:R202" si="22">SUM(F192:Q192)</f>
        <v>34</v>
      </c>
      <c r="S192" s="32" t="s">
        <v>294</v>
      </c>
      <c r="T192" s="25"/>
      <c r="U192" s="25"/>
    </row>
    <row r="193" s="4" customFormat="1" ht="55.2" customHeight="1" outlineLevel="1" spans="1:1024 1025:16301">
      <c r="A193" s="22">
        <v>2</v>
      </c>
      <c r="B193" s="23" t="s">
        <v>103</v>
      </c>
      <c r="C193" s="23" t="s">
        <v>104</v>
      </c>
      <c r="D193" s="22"/>
      <c r="E193" s="22" t="s">
        <v>86</v>
      </c>
      <c r="F193" s="22"/>
      <c r="G193" s="22"/>
      <c r="H193" s="24"/>
      <c r="I193" s="24"/>
      <c r="J193" s="24"/>
      <c r="K193" s="24"/>
      <c r="L193" s="22">
        <v>583.51</v>
      </c>
      <c r="M193" s="24"/>
      <c r="N193" s="24"/>
      <c r="O193" s="24"/>
      <c r="P193" s="24"/>
      <c r="Q193" s="22">
        <v>406.51</v>
      </c>
      <c r="R193" s="24">
        <f t="shared" si="22"/>
        <v>990.02</v>
      </c>
      <c r="S193" s="19" t="s">
        <v>38</v>
      </c>
      <c r="T193" s="25"/>
      <c r="U193" s="25"/>
    </row>
    <row r="194" s="4" customFormat="1" ht="55.2" customHeight="1" outlineLevel="1" spans="1:1024 1025:16301">
      <c r="A194" s="22">
        <v>3</v>
      </c>
      <c r="B194" s="23" t="s">
        <v>103</v>
      </c>
      <c r="C194" s="23" t="s">
        <v>295</v>
      </c>
      <c r="D194" s="22"/>
      <c r="E194" s="22" t="s">
        <v>86</v>
      </c>
      <c r="F194" s="22"/>
      <c r="G194" s="22"/>
      <c r="H194" s="24"/>
      <c r="I194" s="24"/>
      <c r="J194" s="24"/>
      <c r="K194" s="24"/>
      <c r="L194" s="22"/>
      <c r="M194" s="24"/>
      <c r="N194" s="24"/>
      <c r="O194" s="24"/>
      <c r="P194" s="24"/>
      <c r="Q194" s="22">
        <v>204.84</v>
      </c>
      <c r="R194" s="24">
        <f t="shared" si="22"/>
        <v>204.84</v>
      </c>
      <c r="S194" s="19" t="s">
        <v>38</v>
      </c>
      <c r="T194" s="25"/>
      <c r="U194" s="25"/>
    </row>
    <row r="195" s="4" customFormat="1" ht="55.2" customHeight="1" outlineLevel="1" spans="1:1024 1025:16301">
      <c r="A195" s="22">
        <v>4</v>
      </c>
      <c r="B195" s="23" t="s">
        <v>103</v>
      </c>
      <c r="C195" s="23" t="s">
        <v>296</v>
      </c>
      <c r="D195" s="22"/>
      <c r="E195" s="22" t="s">
        <v>86</v>
      </c>
      <c r="F195" s="22"/>
      <c r="G195" s="22"/>
      <c r="H195" s="24"/>
      <c r="I195" s="24"/>
      <c r="J195" s="24"/>
      <c r="K195" s="24"/>
      <c r="L195" s="22">
        <v>191.25</v>
      </c>
      <c r="M195" s="24"/>
      <c r="N195" s="24"/>
      <c r="O195" s="24"/>
      <c r="P195" s="24"/>
      <c r="Q195" s="22">
        <v>113.64</v>
      </c>
      <c r="R195" s="24">
        <f t="shared" si="22"/>
        <v>304.89</v>
      </c>
      <c r="S195" s="19" t="s">
        <v>38</v>
      </c>
      <c r="T195" s="25"/>
      <c r="U195" s="25"/>
    </row>
    <row r="196" s="4" customFormat="1" ht="55.2" customHeight="1" outlineLevel="1" spans="1:1024 1025:16301">
      <c r="A196" s="22">
        <v>5</v>
      </c>
      <c r="B196" s="23" t="s">
        <v>103</v>
      </c>
      <c r="C196" s="23" t="s">
        <v>297</v>
      </c>
      <c r="D196" s="22"/>
      <c r="E196" s="22" t="s">
        <v>86</v>
      </c>
      <c r="F196" s="22"/>
      <c r="G196" s="22"/>
      <c r="H196" s="24"/>
      <c r="I196" s="24"/>
      <c r="J196" s="24"/>
      <c r="K196" s="24"/>
      <c r="L196" s="22">
        <v>85.63</v>
      </c>
      <c r="M196" s="24"/>
      <c r="N196" s="24"/>
      <c r="O196" s="24"/>
      <c r="P196" s="24"/>
      <c r="Q196" s="22"/>
      <c r="R196" s="24">
        <f t="shared" si="22"/>
        <v>85.63</v>
      </c>
      <c r="S196" s="19" t="s">
        <v>38</v>
      </c>
      <c r="T196" s="25"/>
      <c r="U196" s="25"/>
    </row>
    <row r="197" s="4" customFormat="1" ht="55.2" customHeight="1" outlineLevel="1" spans="1:1024 1025:16301">
      <c r="A197" s="22">
        <v>6</v>
      </c>
      <c r="B197" s="23" t="s">
        <v>101</v>
      </c>
      <c r="C197" s="23" t="s">
        <v>102</v>
      </c>
      <c r="D197" s="22"/>
      <c r="E197" s="22" t="s">
        <v>86</v>
      </c>
      <c r="F197" s="22"/>
      <c r="G197" s="22"/>
      <c r="H197" s="24"/>
      <c r="I197" s="24"/>
      <c r="J197" s="24"/>
      <c r="K197" s="24"/>
      <c r="L197" s="22">
        <v>558.62</v>
      </c>
      <c r="M197" s="24"/>
      <c r="N197" s="24"/>
      <c r="O197" s="24"/>
      <c r="P197" s="24"/>
      <c r="Q197" s="22">
        <v>565.76</v>
      </c>
      <c r="R197" s="24">
        <f t="shared" si="22"/>
        <v>1124.38</v>
      </c>
      <c r="S197" s="19" t="s">
        <v>38</v>
      </c>
      <c r="T197" s="25"/>
      <c r="U197" s="25"/>
    </row>
    <row r="198" s="4" customFormat="1" ht="55.2" customHeight="1" outlineLevel="1" spans="1:1024 1025:16301">
      <c r="A198" s="22">
        <v>7</v>
      </c>
      <c r="B198" s="23" t="s">
        <v>101</v>
      </c>
      <c r="C198" s="23" t="s">
        <v>298</v>
      </c>
      <c r="D198" s="22"/>
      <c r="E198" s="22" t="s">
        <v>86</v>
      </c>
      <c r="F198" s="22"/>
      <c r="G198" s="22"/>
      <c r="H198" s="24"/>
      <c r="I198" s="24"/>
      <c r="J198" s="24"/>
      <c r="K198" s="24"/>
      <c r="L198" s="22">
        <v>67.75</v>
      </c>
      <c r="M198" s="24"/>
      <c r="N198" s="24"/>
      <c r="O198" s="24"/>
      <c r="P198" s="24"/>
      <c r="Q198" s="22"/>
      <c r="R198" s="24">
        <f t="shared" si="22"/>
        <v>67.75</v>
      </c>
      <c r="S198" s="19" t="s">
        <v>38</v>
      </c>
      <c r="T198" s="25"/>
      <c r="U198" s="25"/>
    </row>
    <row r="199" s="4" customFormat="1" ht="55.2" customHeight="1" outlineLevel="1" spans="1:1024 1025:16301">
      <c r="A199" s="22">
        <v>8</v>
      </c>
      <c r="B199" s="23" t="s">
        <v>101</v>
      </c>
      <c r="C199" s="23" t="s">
        <v>299</v>
      </c>
      <c r="D199" s="22"/>
      <c r="E199" s="22" t="s">
        <v>86</v>
      </c>
      <c r="F199" s="22"/>
      <c r="G199" s="22"/>
      <c r="H199" s="24"/>
      <c r="I199" s="24"/>
      <c r="J199" s="24"/>
      <c r="K199" s="24"/>
      <c r="L199" s="22">
        <v>2395.56</v>
      </c>
      <c r="M199" s="24"/>
      <c r="N199" s="24"/>
      <c r="O199" s="24"/>
      <c r="P199" s="24"/>
      <c r="Q199" s="22">
        <v>1561.32</v>
      </c>
      <c r="R199" s="24">
        <f t="shared" si="22"/>
        <v>3956.88</v>
      </c>
      <c r="S199" s="19" t="s">
        <v>38</v>
      </c>
      <c r="T199" s="25"/>
      <c r="U199" s="25"/>
    </row>
    <row r="200" s="4" customFormat="1" ht="55.2" customHeight="1" outlineLevel="1" spans="1:1024 1025:16301">
      <c r="A200" s="22">
        <v>9</v>
      </c>
      <c r="B200" s="23" t="s">
        <v>300</v>
      </c>
      <c r="C200" s="23" t="s">
        <v>301</v>
      </c>
      <c r="D200" s="22"/>
      <c r="E200" s="22" t="s">
        <v>302</v>
      </c>
      <c r="F200" s="22"/>
      <c r="G200" s="22"/>
      <c r="H200" s="24"/>
      <c r="I200" s="24"/>
      <c r="J200" s="24"/>
      <c r="K200" s="24"/>
      <c r="L200" s="22">
        <v>405.05</v>
      </c>
      <c r="M200" s="24"/>
      <c r="N200" s="24"/>
      <c r="O200" s="24"/>
      <c r="P200" s="24"/>
      <c r="Q200" s="22">
        <v>351.69</v>
      </c>
      <c r="R200" s="24">
        <f t="shared" si="22"/>
        <v>756.74</v>
      </c>
      <c r="S200" s="19" t="s">
        <v>38</v>
      </c>
      <c r="T200" s="25"/>
      <c r="U200" s="25"/>
    </row>
    <row r="201" s="4" customFormat="1" ht="55.2" customHeight="1" outlineLevel="1" spans="1:1024 1025:16301">
      <c r="A201" s="22">
        <v>10</v>
      </c>
      <c r="B201" s="23" t="s">
        <v>303</v>
      </c>
      <c r="C201" s="23" t="s">
        <v>304</v>
      </c>
      <c r="D201" s="22"/>
      <c r="E201" s="22" t="s">
        <v>302</v>
      </c>
      <c r="F201" s="22"/>
      <c r="G201" s="22"/>
      <c r="H201" s="24"/>
      <c r="I201" s="24"/>
      <c r="J201" s="24"/>
      <c r="K201" s="24"/>
      <c r="L201" s="22">
        <v>395.35</v>
      </c>
      <c r="M201" s="24"/>
      <c r="N201" s="24"/>
      <c r="O201" s="24"/>
      <c r="P201" s="24"/>
      <c r="Q201" s="22">
        <v>342.29</v>
      </c>
      <c r="R201" s="24">
        <f t="shared" si="22"/>
        <v>737.64</v>
      </c>
      <c r="S201" s="19" t="s">
        <v>38</v>
      </c>
      <c r="T201" s="25"/>
      <c r="U201" s="25"/>
    </row>
    <row r="202" s="4" customFormat="1" ht="55.2" customHeight="1" outlineLevel="1" spans="1:1024 1025:16301">
      <c r="A202" s="22">
        <v>11</v>
      </c>
      <c r="B202" s="23" t="s">
        <v>305</v>
      </c>
      <c r="C202" s="23" t="s">
        <v>306</v>
      </c>
      <c r="D202" s="22"/>
      <c r="E202" s="22" t="s">
        <v>302</v>
      </c>
      <c r="F202" s="22"/>
      <c r="G202" s="22"/>
      <c r="H202" s="24"/>
      <c r="I202" s="24"/>
      <c r="J202" s="24"/>
      <c r="K202" s="24"/>
      <c r="L202" s="22">
        <v>9.69</v>
      </c>
      <c r="M202" s="24"/>
      <c r="N202" s="24"/>
      <c r="O202" s="24"/>
      <c r="P202" s="24"/>
      <c r="Q202" s="22">
        <v>9.4</v>
      </c>
      <c r="R202" s="24">
        <f t="shared" si="22"/>
        <v>19.09</v>
      </c>
      <c r="S202" s="19" t="s">
        <v>38</v>
      </c>
      <c r="T202" s="25"/>
      <c r="U202" s="25"/>
    </row>
    <row r="203" s="3" customFormat="1" ht="35" customHeight="1" spans="1:1024 1025:16301">
      <c r="A203" s="8" t="s">
        <v>307</v>
      </c>
      <c r="B203" s="8"/>
      <c r="C203" s="8"/>
      <c r="D203" s="8"/>
      <c r="E203" s="8"/>
      <c r="F203" s="8"/>
      <c r="G203" s="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3"/>
      <c r="T203" s="34"/>
      <c r="U203" s="35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  <c r="BO203" s="4"/>
      <c r="BP203" s="4"/>
      <c r="BQ203" s="4"/>
      <c r="BR203" s="4"/>
      <c r="BS203" s="4"/>
      <c r="BT203" s="4"/>
      <c r="BU203" s="4"/>
      <c r="BV203" s="4"/>
      <c r="BW203" s="4"/>
      <c r="BX203" s="4"/>
      <c r="BY203" s="4"/>
      <c r="BZ203" s="4"/>
      <c r="CA203" s="4"/>
      <c r="CB203" s="4"/>
      <c r="CC203" s="4"/>
      <c r="CD203" s="4"/>
      <c r="CE203" s="4"/>
      <c r="CF203" s="4"/>
      <c r="CG203" s="4"/>
      <c r="CH203" s="4"/>
      <c r="CI203" s="4"/>
      <c r="CJ203" s="4"/>
      <c r="CK203" s="4"/>
      <c r="CL203" s="4"/>
      <c r="CM203" s="4"/>
      <c r="CN203" s="4"/>
      <c r="CO203" s="4"/>
      <c r="CP203" s="4"/>
      <c r="CQ203" s="4"/>
      <c r="CR203" s="4"/>
      <c r="CS203" s="4"/>
      <c r="CT203" s="4"/>
      <c r="CU203" s="4"/>
      <c r="CV203" s="4"/>
      <c r="CW203" s="4"/>
      <c r="CX203" s="4"/>
      <c r="CY203" s="4"/>
      <c r="CZ203" s="4"/>
      <c r="DA203" s="4"/>
      <c r="DB203" s="4"/>
      <c r="DC203" s="4"/>
      <c r="DD203" s="4"/>
      <c r="DE203" s="4"/>
      <c r="DF203" s="4"/>
      <c r="DG203" s="4"/>
      <c r="DH203" s="4"/>
      <c r="DI203" s="4"/>
      <c r="DJ203" s="4"/>
      <c r="DK203" s="4"/>
      <c r="DL203" s="4"/>
      <c r="DM203" s="4"/>
      <c r="DN203" s="4"/>
      <c r="DO203" s="4"/>
      <c r="DP203" s="4"/>
      <c r="DQ203" s="4"/>
      <c r="DR203" s="4"/>
      <c r="DS203" s="4"/>
      <c r="DT203" s="4"/>
      <c r="DU203" s="4"/>
      <c r="DV203" s="4"/>
      <c r="DW203" s="4"/>
      <c r="DX203" s="4"/>
      <c r="DY203" s="4"/>
      <c r="DZ203" s="4"/>
      <c r="EA203" s="4"/>
      <c r="EB203" s="4"/>
      <c r="EC203" s="4"/>
      <c r="ED203" s="4"/>
      <c r="EE203" s="4"/>
      <c r="EF203" s="4"/>
      <c r="EG203" s="4"/>
      <c r="EH203" s="4"/>
      <c r="EI203" s="4"/>
      <c r="EJ203" s="4"/>
      <c r="EK203" s="4"/>
      <c r="EL203" s="4"/>
      <c r="EM203" s="4"/>
      <c r="EN203" s="4"/>
      <c r="EO203" s="4"/>
      <c r="EP203" s="4"/>
      <c r="EQ203" s="4"/>
      <c r="ER203" s="4"/>
      <c r="ES203" s="4"/>
      <c r="ET203" s="4"/>
      <c r="EU203" s="4"/>
      <c r="EV203" s="4"/>
      <c r="EW203" s="4"/>
      <c r="EX203" s="4"/>
      <c r="EY203" s="4"/>
      <c r="EZ203" s="4"/>
      <c r="FA203" s="4"/>
      <c r="FB203" s="4"/>
      <c r="FC203" s="4"/>
      <c r="FD203" s="4"/>
      <c r="FE203" s="4"/>
      <c r="FF203" s="4"/>
      <c r="FG203" s="4"/>
      <c r="FH203" s="4"/>
      <c r="FI203" s="4"/>
      <c r="FJ203" s="4"/>
      <c r="FK203" s="4"/>
      <c r="FL203" s="4"/>
      <c r="FM203" s="4"/>
      <c r="FN203" s="4"/>
      <c r="FO203" s="4"/>
      <c r="FP203" s="4"/>
      <c r="FQ203" s="4"/>
      <c r="FR203" s="4"/>
      <c r="FS203" s="4"/>
      <c r="FT203" s="4"/>
      <c r="FU203" s="4"/>
      <c r="FV203" s="4"/>
      <c r="FW203" s="4"/>
      <c r="FX203" s="4"/>
      <c r="FY203" s="4"/>
      <c r="FZ203" s="4"/>
      <c r="GA203" s="4"/>
      <c r="GB203" s="4"/>
      <c r="GC203" s="4"/>
      <c r="GD203" s="4"/>
      <c r="GE203" s="4"/>
      <c r="GF203" s="4"/>
      <c r="GG203" s="4"/>
      <c r="GH203" s="4"/>
      <c r="GI203" s="4"/>
      <c r="GJ203" s="4"/>
      <c r="GK203" s="4"/>
      <c r="GL203" s="4"/>
      <c r="GM203" s="4"/>
      <c r="GN203" s="4"/>
      <c r="GO203" s="4"/>
      <c r="GP203" s="4"/>
      <c r="GQ203" s="4"/>
      <c r="GR203" s="4"/>
      <c r="GS203" s="4"/>
      <c r="GT203" s="4"/>
      <c r="GU203" s="4"/>
      <c r="GV203" s="4"/>
      <c r="GW203" s="4"/>
      <c r="GX203" s="4"/>
      <c r="GY203" s="4"/>
      <c r="GZ203" s="4"/>
      <c r="HA203" s="4"/>
      <c r="HB203" s="4"/>
      <c r="HC203" s="4"/>
      <c r="HD203" s="4"/>
      <c r="HE203" s="4"/>
      <c r="HF203" s="4"/>
      <c r="HG203" s="4"/>
      <c r="HH203" s="4"/>
      <c r="HI203" s="4"/>
      <c r="HJ203" s="4"/>
      <c r="HK203" s="4"/>
      <c r="HL203" s="4"/>
      <c r="HM203" s="4"/>
      <c r="HN203" s="4"/>
      <c r="HO203" s="4"/>
      <c r="HP203" s="4"/>
      <c r="HQ203" s="4"/>
      <c r="HR203" s="4"/>
      <c r="HS203" s="4"/>
      <c r="HT203" s="4"/>
      <c r="HU203" s="4"/>
      <c r="HV203" s="4"/>
      <c r="HW203" s="4"/>
      <c r="HX203" s="4"/>
      <c r="HY203" s="4"/>
      <c r="HZ203" s="4"/>
      <c r="IA203" s="4"/>
      <c r="IB203" s="4"/>
      <c r="IC203" s="4"/>
      <c r="ID203" s="4"/>
      <c r="IE203" s="4"/>
      <c r="IF203" s="4"/>
      <c r="IG203" s="4"/>
      <c r="IH203" s="4"/>
      <c r="II203" s="4"/>
      <c r="IJ203" s="4"/>
      <c r="IK203" s="4"/>
      <c r="IL203" s="4"/>
      <c r="IM203" s="4"/>
      <c r="IN203" s="4"/>
      <c r="IO203" s="4"/>
      <c r="IP203" s="4"/>
      <c r="IQ203" s="4"/>
      <c r="IR203" s="4"/>
      <c r="IS203" s="4"/>
      <c r="IT203" s="4"/>
      <c r="IU203" s="4"/>
      <c r="IV203" s="4"/>
      <c r="IW203" s="4"/>
      <c r="IX203" s="4"/>
      <c r="IY203" s="4"/>
      <c r="IZ203" s="4"/>
      <c r="JA203" s="4"/>
      <c r="JB203" s="4"/>
      <c r="JC203" s="4"/>
      <c r="JD203" s="4"/>
      <c r="JE203" s="4"/>
      <c r="JF203" s="4"/>
      <c r="JG203" s="4"/>
      <c r="JH203" s="4"/>
      <c r="JI203" s="4"/>
      <c r="JJ203" s="4"/>
      <c r="JK203" s="4"/>
      <c r="JL203" s="4"/>
      <c r="JM203" s="4"/>
      <c r="JN203" s="4"/>
      <c r="JO203" s="4"/>
      <c r="JP203" s="4"/>
      <c r="JQ203" s="4"/>
      <c r="JR203" s="4"/>
      <c r="JS203" s="4"/>
      <c r="JT203" s="4"/>
      <c r="JU203" s="4"/>
      <c r="JV203" s="4"/>
      <c r="JW203" s="4"/>
      <c r="JX203" s="4"/>
      <c r="JY203" s="4"/>
      <c r="JZ203" s="4"/>
      <c r="KA203" s="4"/>
      <c r="KB203" s="4"/>
      <c r="KC203" s="4"/>
      <c r="KD203" s="4"/>
      <c r="KE203" s="4"/>
      <c r="KF203" s="4"/>
      <c r="KG203" s="4"/>
      <c r="KH203" s="4"/>
      <c r="KI203" s="4"/>
      <c r="KJ203" s="4"/>
      <c r="KK203" s="4"/>
      <c r="KL203" s="4"/>
      <c r="KM203" s="4"/>
      <c r="KN203" s="4"/>
      <c r="KO203" s="4"/>
      <c r="KP203" s="4"/>
      <c r="KQ203" s="4"/>
      <c r="KR203" s="4"/>
      <c r="KS203" s="4"/>
      <c r="KT203" s="4"/>
      <c r="KU203" s="4"/>
      <c r="KV203" s="4"/>
      <c r="KW203" s="4"/>
      <c r="KX203" s="4"/>
      <c r="KY203" s="4"/>
      <c r="KZ203" s="4"/>
      <c r="LA203" s="4"/>
      <c r="LB203" s="4"/>
      <c r="LC203" s="4"/>
      <c r="LD203" s="4"/>
      <c r="LE203" s="4"/>
      <c r="LF203" s="4"/>
      <c r="LG203" s="4"/>
      <c r="LH203" s="4"/>
      <c r="LI203" s="4"/>
      <c r="LJ203" s="4"/>
      <c r="LK203" s="4"/>
      <c r="LL203" s="4"/>
      <c r="LM203" s="4"/>
      <c r="LN203" s="4"/>
      <c r="LO203" s="4"/>
      <c r="LP203" s="4"/>
      <c r="LQ203" s="4"/>
      <c r="LR203" s="4"/>
      <c r="LS203" s="4"/>
      <c r="LT203" s="4"/>
      <c r="LU203" s="4"/>
      <c r="LV203" s="4"/>
      <c r="LW203" s="4"/>
      <c r="LX203" s="4"/>
      <c r="LY203" s="4"/>
      <c r="LZ203" s="4"/>
      <c r="MA203" s="4"/>
      <c r="MB203" s="4"/>
      <c r="MC203" s="4"/>
      <c r="MD203" s="4"/>
      <c r="ME203" s="4"/>
      <c r="MF203" s="4"/>
      <c r="MG203" s="4"/>
      <c r="MH203" s="4"/>
      <c r="MI203" s="4"/>
      <c r="MJ203" s="4"/>
      <c r="MK203" s="4"/>
      <c r="ML203" s="4"/>
      <c r="MM203" s="4"/>
      <c r="MN203" s="4"/>
      <c r="MO203" s="4"/>
      <c r="MP203" s="4"/>
      <c r="MQ203" s="4"/>
      <c r="MR203" s="4"/>
      <c r="MS203" s="4"/>
      <c r="MT203" s="4"/>
      <c r="MU203" s="4"/>
      <c r="MV203" s="4"/>
      <c r="MW203" s="4"/>
      <c r="MX203" s="4"/>
      <c r="MY203" s="4"/>
      <c r="MZ203" s="4"/>
      <c r="NA203" s="4"/>
      <c r="NB203" s="4"/>
      <c r="NC203" s="4"/>
      <c r="ND203" s="4"/>
      <c r="NE203" s="4"/>
      <c r="NF203" s="4"/>
      <c r="NG203" s="4"/>
      <c r="NH203" s="4"/>
      <c r="NI203" s="4"/>
      <c r="NJ203" s="4"/>
      <c r="NK203" s="4"/>
      <c r="NL203" s="4"/>
      <c r="NM203" s="4"/>
      <c r="NN203" s="4"/>
      <c r="NO203" s="4"/>
      <c r="NP203" s="4"/>
      <c r="NQ203" s="4"/>
      <c r="NR203" s="4"/>
      <c r="NS203" s="4"/>
      <c r="NT203" s="4"/>
      <c r="NU203" s="4"/>
      <c r="NV203" s="4"/>
      <c r="NW203" s="4"/>
      <c r="NX203" s="4"/>
      <c r="NY203" s="4"/>
      <c r="NZ203" s="4"/>
      <c r="OA203" s="4"/>
      <c r="OB203" s="4"/>
      <c r="OC203" s="4"/>
      <c r="OD203" s="4"/>
      <c r="OE203" s="4"/>
      <c r="OF203" s="4"/>
      <c r="OG203" s="4"/>
      <c r="OH203" s="4"/>
      <c r="OI203" s="4"/>
      <c r="OJ203" s="4"/>
      <c r="OK203" s="4"/>
      <c r="OL203" s="4"/>
      <c r="OM203" s="4"/>
      <c r="ON203" s="4"/>
      <c r="OO203" s="4"/>
      <c r="OP203" s="4"/>
      <c r="OQ203" s="4"/>
      <c r="OR203" s="4"/>
      <c r="OS203" s="4"/>
      <c r="OT203" s="4"/>
      <c r="OU203" s="4"/>
      <c r="OV203" s="4"/>
      <c r="OW203" s="4"/>
      <c r="OX203" s="4"/>
      <c r="OY203" s="4"/>
      <c r="OZ203" s="4"/>
      <c r="PA203" s="4"/>
      <c r="PB203" s="4"/>
      <c r="PC203" s="4"/>
      <c r="PD203" s="4"/>
      <c r="PE203" s="4"/>
      <c r="PF203" s="4"/>
      <c r="PG203" s="4"/>
      <c r="PH203" s="4"/>
      <c r="PI203" s="4"/>
      <c r="PJ203" s="4"/>
      <c r="PK203" s="4"/>
      <c r="PL203" s="4"/>
      <c r="PM203" s="4"/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  <c r="TH203" s="4"/>
      <c r="TI203" s="4"/>
      <c r="TJ203" s="4"/>
      <c r="TK203" s="4"/>
      <c r="TL203" s="4"/>
      <c r="TM203" s="4"/>
      <c r="TN203" s="4"/>
      <c r="TO203" s="4"/>
      <c r="TP203" s="4"/>
      <c r="TQ203" s="4"/>
      <c r="TR203" s="4"/>
      <c r="TS203" s="4"/>
      <c r="TT203" s="4"/>
      <c r="TU203" s="4"/>
      <c r="TV203" s="4"/>
      <c r="TW203" s="4"/>
      <c r="TX203" s="4"/>
      <c r="TY203" s="4"/>
      <c r="TZ203" s="4"/>
      <c r="UA203" s="4"/>
      <c r="UB203" s="4"/>
      <c r="UC203" s="4"/>
      <c r="UD203" s="4"/>
      <c r="UE203" s="4"/>
      <c r="UF203" s="4"/>
      <c r="UG203" s="4"/>
      <c r="UH203" s="4"/>
      <c r="UI203" s="4"/>
      <c r="UJ203" s="4"/>
      <c r="UK203" s="4"/>
      <c r="UL203" s="4"/>
      <c r="UM203" s="4"/>
      <c r="UN203" s="4"/>
      <c r="UO203" s="4"/>
      <c r="UP203" s="4"/>
      <c r="UQ203" s="4"/>
      <c r="UR203" s="4"/>
      <c r="US203" s="4"/>
      <c r="UT203" s="4"/>
      <c r="UU203" s="4"/>
      <c r="UV203" s="4"/>
      <c r="UW203" s="4"/>
      <c r="UX203" s="4"/>
      <c r="UY203" s="4"/>
      <c r="UZ203" s="4"/>
      <c r="VA203" s="4"/>
      <c r="VB203" s="4"/>
      <c r="VC203" s="4"/>
      <c r="VD203" s="4"/>
      <c r="VE203" s="4"/>
      <c r="VF203" s="4"/>
      <c r="VG203" s="4"/>
      <c r="VH203" s="4"/>
      <c r="VI203" s="4"/>
      <c r="VJ203" s="4"/>
      <c r="VK203" s="4"/>
      <c r="VL203" s="4"/>
      <c r="VM203" s="4"/>
      <c r="VN203" s="4"/>
      <c r="VO203" s="4"/>
      <c r="VP203" s="4"/>
      <c r="VQ203" s="4"/>
      <c r="VR203" s="4"/>
      <c r="VS203" s="4"/>
      <c r="VT203" s="4"/>
      <c r="VU203" s="4"/>
      <c r="VV203" s="4"/>
      <c r="VW203" s="4"/>
      <c r="VX203" s="4"/>
      <c r="VY203" s="4"/>
      <c r="VZ203" s="4"/>
      <c r="WA203" s="4"/>
      <c r="WB203" s="4"/>
      <c r="WC203" s="4"/>
      <c r="WD203" s="4"/>
      <c r="WE203" s="4"/>
      <c r="WF203" s="4"/>
      <c r="WG203" s="4"/>
      <c r="WH203" s="4"/>
      <c r="WI203" s="4"/>
      <c r="WJ203" s="4"/>
      <c r="WK203" s="4"/>
      <c r="WL203" s="4"/>
      <c r="WM203" s="4"/>
      <c r="WN203" s="4"/>
      <c r="WO203" s="4"/>
      <c r="WP203" s="4"/>
      <c r="WQ203" s="4"/>
      <c r="WR203" s="4"/>
      <c r="WS203" s="4"/>
      <c r="WT203" s="4"/>
      <c r="WU203" s="4"/>
      <c r="WV203" s="4"/>
      <c r="WW203" s="4"/>
      <c r="WX203" s="4"/>
      <c r="WY203" s="4"/>
      <c r="WZ203" s="4"/>
      <c r="XA203" s="4"/>
      <c r="XB203" s="4"/>
      <c r="XC203" s="4"/>
      <c r="XD203" s="4"/>
      <c r="XE203" s="4"/>
      <c r="XF203" s="4"/>
      <c r="XG203" s="4"/>
      <c r="XH203" s="4"/>
      <c r="XI203" s="4"/>
      <c r="XJ203" s="4"/>
      <c r="XK203" s="4"/>
      <c r="XL203" s="4"/>
      <c r="XM203" s="4"/>
      <c r="XN203" s="4"/>
      <c r="XO203" s="4"/>
      <c r="XP203" s="4"/>
      <c r="XQ203" s="4"/>
      <c r="XR203" s="4"/>
      <c r="XS203" s="4"/>
      <c r="XT203" s="4"/>
      <c r="XU203" s="4"/>
      <c r="XV203" s="4"/>
      <c r="XW203" s="4"/>
      <c r="XX203" s="4"/>
      <c r="XY203" s="4"/>
      <c r="XZ203" s="4"/>
      <c r="YA203" s="4"/>
      <c r="YB203" s="4"/>
      <c r="YC203" s="4"/>
      <c r="YD203" s="4"/>
      <c r="YE203" s="4"/>
      <c r="YF203" s="4"/>
      <c r="YG203" s="4"/>
      <c r="YH203" s="4"/>
      <c r="YI203" s="4"/>
      <c r="YJ203" s="4"/>
      <c r="YK203" s="4"/>
      <c r="YL203" s="4"/>
      <c r="YM203" s="4"/>
      <c r="YN203" s="4"/>
      <c r="YO203" s="4"/>
      <c r="YP203" s="4"/>
      <c r="YQ203" s="4"/>
      <c r="YR203" s="4"/>
      <c r="YS203" s="4"/>
      <c r="YT203" s="4"/>
      <c r="YU203" s="4"/>
      <c r="YV203" s="4"/>
      <c r="YW203" s="4"/>
      <c r="YX203" s="4"/>
      <c r="YY203" s="4"/>
      <c r="YZ203" s="4"/>
      <c r="ZA203" s="4"/>
      <c r="ZB203" s="4"/>
      <c r="ZC203" s="4"/>
      <c r="ZD203" s="4"/>
      <c r="ZE203" s="4"/>
      <c r="ZF203" s="4"/>
      <c r="ZG203" s="4"/>
      <c r="ZH203" s="4"/>
      <c r="ZI203" s="4"/>
      <c r="ZJ203" s="4"/>
      <c r="ZK203" s="4"/>
      <c r="ZL203" s="4"/>
      <c r="ZM203" s="4"/>
      <c r="ZN203" s="4"/>
      <c r="ZO203" s="4"/>
      <c r="ZP203" s="4"/>
      <c r="ZQ203" s="4"/>
      <c r="ZR203" s="4"/>
      <c r="ZS203" s="4"/>
      <c r="ZT203" s="4"/>
      <c r="ZU203" s="4"/>
      <c r="ZV203" s="4"/>
      <c r="ZW203" s="4"/>
      <c r="ZX203" s="4"/>
      <c r="ZY203" s="4"/>
      <c r="ZZ203" s="4"/>
      <c r="AAA203" s="4"/>
      <c r="AAB203" s="4"/>
      <c r="AAC203" s="4"/>
      <c r="AAD203" s="4"/>
      <c r="AAE203" s="4"/>
      <c r="AAF203" s="4"/>
      <c r="AAG203" s="4"/>
      <c r="AAH203" s="4"/>
      <c r="AAI203" s="4"/>
      <c r="AAJ203" s="4"/>
      <c r="AAK203" s="4"/>
      <c r="AAL203" s="4"/>
      <c r="AAM203" s="4"/>
      <c r="AAN203" s="4"/>
      <c r="AAO203" s="4"/>
      <c r="AAP203" s="4"/>
      <c r="AAQ203" s="4"/>
      <c r="AAR203" s="4"/>
      <c r="AAS203" s="4"/>
      <c r="AAT203" s="4"/>
      <c r="AAU203" s="4"/>
      <c r="AAV203" s="4"/>
      <c r="AAW203" s="4"/>
      <c r="AAX203" s="4"/>
      <c r="AAY203" s="4"/>
      <c r="AAZ203" s="4"/>
      <c r="ABA203" s="4"/>
      <c r="ABB203" s="4"/>
      <c r="ABC203" s="4"/>
      <c r="ABD203" s="4"/>
      <c r="ABE203" s="4"/>
      <c r="ABF203" s="4"/>
      <c r="ABG203" s="4"/>
      <c r="ABH203" s="4"/>
      <c r="ABI203" s="4"/>
      <c r="ABJ203" s="4"/>
      <c r="ABK203" s="4"/>
      <c r="ABL203" s="4"/>
      <c r="ABM203" s="4"/>
      <c r="ABN203" s="4"/>
      <c r="ABO203" s="4"/>
      <c r="ABP203" s="4"/>
      <c r="ABQ203" s="4"/>
      <c r="ABR203" s="4"/>
      <c r="ABS203" s="4"/>
      <c r="ABT203" s="4"/>
      <c r="ABU203" s="4"/>
      <c r="ABV203" s="4"/>
      <c r="ABW203" s="4"/>
      <c r="ABX203" s="4"/>
      <c r="ABY203" s="4"/>
      <c r="ABZ203" s="4"/>
      <c r="ACA203" s="4"/>
      <c r="ACB203" s="4"/>
      <c r="ACC203" s="4"/>
      <c r="ACD203" s="4"/>
      <c r="ACE203" s="4"/>
      <c r="ACF203" s="4"/>
      <c r="ACG203" s="4"/>
      <c r="ACH203" s="4"/>
      <c r="ACI203" s="4"/>
      <c r="ACJ203" s="4"/>
      <c r="ACK203" s="4"/>
      <c r="ACL203" s="4"/>
      <c r="ACM203" s="4"/>
      <c r="ACN203" s="4"/>
      <c r="ACO203" s="4"/>
      <c r="ACP203" s="4"/>
      <c r="ACQ203" s="4"/>
      <c r="ACR203" s="4"/>
      <c r="ACS203" s="4"/>
      <c r="ACT203" s="4"/>
      <c r="ACU203" s="4"/>
      <c r="ACV203" s="4"/>
      <c r="ACW203" s="4"/>
      <c r="ACX203" s="4"/>
      <c r="ACY203" s="4"/>
      <c r="ACZ203" s="4"/>
      <c r="ADA203" s="4"/>
      <c r="ADB203" s="4"/>
      <c r="ADC203" s="4"/>
      <c r="ADD203" s="4"/>
      <c r="ADE203" s="4"/>
      <c r="ADF203" s="4"/>
      <c r="ADG203" s="4"/>
      <c r="ADH203" s="4"/>
      <c r="ADI203" s="4"/>
      <c r="ADJ203" s="4"/>
      <c r="ADK203" s="4"/>
      <c r="ADL203" s="4"/>
      <c r="ADM203" s="4"/>
      <c r="ADN203" s="4"/>
      <c r="ADO203" s="4"/>
      <c r="ADP203" s="4"/>
      <c r="ADQ203" s="4"/>
      <c r="ADR203" s="4"/>
      <c r="ADS203" s="4"/>
      <c r="ADT203" s="4"/>
      <c r="ADU203" s="4"/>
      <c r="ADV203" s="4"/>
      <c r="ADW203" s="4"/>
      <c r="ADX203" s="4"/>
      <c r="ADY203" s="4"/>
      <c r="ADZ203" s="4"/>
      <c r="AEA203" s="4"/>
      <c r="AEB203" s="4"/>
      <c r="AEC203" s="4"/>
      <c r="AED203" s="4"/>
      <c r="AEE203" s="4"/>
      <c r="AEF203" s="4"/>
      <c r="AEG203" s="4"/>
      <c r="AEH203" s="4"/>
      <c r="AEI203" s="4"/>
      <c r="AEJ203" s="4"/>
      <c r="AEK203" s="4"/>
      <c r="AEL203" s="4"/>
      <c r="AEM203" s="4"/>
      <c r="AEN203" s="4"/>
      <c r="AEO203" s="4"/>
      <c r="AEP203" s="4"/>
      <c r="AEQ203" s="4"/>
      <c r="AER203" s="4"/>
      <c r="AES203" s="4"/>
      <c r="AET203" s="4"/>
      <c r="AEU203" s="4"/>
      <c r="AEV203" s="4"/>
      <c r="AEW203" s="4"/>
      <c r="AEX203" s="4"/>
      <c r="AEY203" s="4"/>
      <c r="AEZ203" s="4"/>
      <c r="AFA203" s="4"/>
      <c r="AFB203" s="4"/>
      <c r="AFC203" s="4"/>
      <c r="AFD203" s="4"/>
      <c r="AFE203" s="4"/>
      <c r="AFF203" s="4"/>
      <c r="AFG203" s="4"/>
      <c r="AFH203" s="4"/>
      <c r="AFI203" s="4"/>
      <c r="AFJ203" s="4"/>
      <c r="AFK203" s="4"/>
      <c r="AFL203" s="4"/>
      <c r="AFM203" s="4"/>
      <c r="AFN203" s="4"/>
      <c r="AFO203" s="4"/>
      <c r="AFP203" s="4"/>
      <c r="AFQ203" s="4"/>
      <c r="AFR203" s="4"/>
      <c r="AFS203" s="4"/>
      <c r="AFT203" s="4"/>
      <c r="AFU203" s="4"/>
      <c r="AFV203" s="4"/>
      <c r="AFW203" s="4"/>
      <c r="AFX203" s="4"/>
      <c r="AFY203" s="4"/>
      <c r="AFZ203" s="4"/>
      <c r="AGA203" s="4"/>
      <c r="AGB203" s="4"/>
      <c r="AGC203" s="4"/>
      <c r="AGD203" s="4"/>
      <c r="AGE203" s="4"/>
      <c r="AGF203" s="4"/>
      <c r="AGG203" s="4"/>
      <c r="AGH203" s="4"/>
      <c r="AGI203" s="4"/>
      <c r="AGJ203" s="4"/>
      <c r="AGK203" s="4"/>
      <c r="AGL203" s="4"/>
      <c r="AGM203" s="4"/>
      <c r="AGN203" s="4"/>
      <c r="AGO203" s="4"/>
      <c r="AGP203" s="4"/>
      <c r="AGQ203" s="4"/>
      <c r="AGR203" s="4"/>
      <c r="AGS203" s="4"/>
      <c r="AGT203" s="4"/>
      <c r="AGU203" s="4"/>
      <c r="AGV203" s="4"/>
      <c r="AGW203" s="4"/>
      <c r="AGX203" s="4"/>
      <c r="AGY203" s="4"/>
      <c r="AGZ203" s="4"/>
      <c r="AHA203" s="4"/>
      <c r="AHB203" s="4"/>
      <c r="AHC203" s="4"/>
      <c r="AHD203" s="4"/>
      <c r="AHE203" s="4"/>
      <c r="AHF203" s="4"/>
      <c r="AHG203" s="4"/>
      <c r="AHH203" s="4"/>
      <c r="AHI203" s="4"/>
      <c r="AHJ203" s="4"/>
      <c r="AHK203" s="4"/>
      <c r="AHL203" s="4"/>
      <c r="AHM203" s="4"/>
      <c r="AHN203" s="4"/>
      <c r="AHO203" s="4"/>
      <c r="AHP203" s="4"/>
      <c r="AHQ203" s="4"/>
      <c r="AHR203" s="4"/>
      <c r="AHS203" s="4"/>
      <c r="AHT203" s="4"/>
      <c r="AHU203" s="4"/>
      <c r="AHV203" s="4"/>
      <c r="AHW203" s="4"/>
      <c r="AHX203" s="4"/>
      <c r="AHY203" s="4"/>
      <c r="AHZ203" s="4"/>
      <c r="AIA203" s="4"/>
      <c r="AIB203" s="4"/>
      <c r="AIC203" s="4"/>
      <c r="AID203" s="4"/>
      <c r="AIE203" s="4"/>
      <c r="AIF203" s="4"/>
      <c r="AIG203" s="4"/>
      <c r="AIH203" s="4"/>
      <c r="AII203" s="4"/>
      <c r="AIJ203" s="4"/>
      <c r="AIK203" s="4"/>
      <c r="AIL203" s="4"/>
      <c r="AIM203" s="4"/>
      <c r="AIN203" s="4"/>
      <c r="AIO203" s="4"/>
      <c r="AIP203" s="4"/>
      <c r="AIQ203" s="4"/>
      <c r="AIR203" s="4"/>
      <c r="AIS203" s="4"/>
      <c r="AIT203" s="4"/>
      <c r="AIU203" s="4"/>
      <c r="AIV203" s="4"/>
      <c r="AIW203" s="4"/>
      <c r="AIX203" s="4"/>
      <c r="AIY203" s="4"/>
      <c r="AIZ203" s="4"/>
      <c r="AJA203" s="4"/>
      <c r="AJB203" s="4"/>
      <c r="AJC203" s="4"/>
      <c r="AJD203" s="4"/>
      <c r="AJE203" s="4"/>
      <c r="AJF203" s="4"/>
      <c r="AJG203" s="4"/>
      <c r="AJH203" s="4"/>
      <c r="AJI203" s="4"/>
      <c r="AJJ203" s="4"/>
      <c r="AJK203" s="4"/>
      <c r="AJL203" s="4"/>
      <c r="AJM203" s="4"/>
      <c r="AJN203" s="4"/>
      <c r="AJO203" s="4"/>
      <c r="AJP203" s="4"/>
      <c r="AJQ203" s="4"/>
      <c r="AJR203" s="4"/>
      <c r="AJS203" s="4"/>
      <c r="AJT203" s="4"/>
      <c r="AJU203" s="4"/>
      <c r="AJV203" s="4"/>
      <c r="AJW203" s="4"/>
      <c r="AJX203" s="4"/>
      <c r="AJY203" s="4"/>
      <c r="AJZ203" s="4"/>
      <c r="AKA203" s="4"/>
      <c r="AKB203" s="4"/>
      <c r="AKC203" s="4"/>
      <c r="AKD203" s="4"/>
      <c r="AKE203" s="4"/>
      <c r="AKF203" s="4"/>
      <c r="AKG203" s="4"/>
      <c r="AKH203" s="4"/>
      <c r="AKI203" s="4"/>
      <c r="AKJ203" s="4"/>
      <c r="AKK203" s="4"/>
      <c r="AKL203" s="4"/>
      <c r="AKM203" s="4"/>
      <c r="AKN203" s="4"/>
      <c r="AKO203" s="4"/>
      <c r="AKP203" s="4"/>
      <c r="AKQ203" s="4"/>
      <c r="AKR203" s="4"/>
      <c r="AKS203" s="4"/>
      <c r="AKT203" s="4"/>
      <c r="AKU203" s="4"/>
      <c r="AKV203" s="4"/>
      <c r="AKW203" s="4"/>
      <c r="AKX203" s="4"/>
      <c r="AKY203" s="4"/>
      <c r="AKZ203" s="4"/>
      <c r="ALA203" s="4"/>
      <c r="ALB203" s="4"/>
      <c r="ALC203" s="4"/>
      <c r="ALD203" s="4"/>
      <c r="ALE203" s="4"/>
      <c r="ALF203" s="4"/>
      <c r="ALG203" s="4"/>
      <c r="ALH203" s="4"/>
      <c r="ALI203" s="4"/>
      <c r="ALJ203" s="4"/>
      <c r="ALK203" s="4"/>
      <c r="ALL203" s="4"/>
      <c r="ALM203" s="4"/>
      <c r="ALN203" s="4"/>
      <c r="ALO203" s="4"/>
      <c r="ALP203" s="4"/>
      <c r="ALQ203" s="4"/>
      <c r="ALR203" s="4"/>
      <c r="ALS203" s="4"/>
      <c r="ALT203" s="4"/>
      <c r="ALU203" s="4"/>
      <c r="ALV203" s="4"/>
      <c r="ALW203" s="4"/>
      <c r="ALX203" s="4"/>
      <c r="ALY203" s="4"/>
      <c r="ALZ203" s="4"/>
      <c r="AMA203" s="4"/>
      <c r="AMB203" s="4"/>
      <c r="AMC203" s="4"/>
      <c r="AMD203" s="4"/>
      <c r="AME203" s="4"/>
      <c r="AMF203" s="4"/>
      <c r="AMG203" s="4"/>
      <c r="AMH203" s="4"/>
      <c r="AMI203" s="4"/>
      <c r="AMJ203" s="4"/>
      <c r="AMK203" s="4"/>
      <c r="AML203" s="4"/>
      <c r="AMM203" s="4"/>
      <c r="AMN203" s="4"/>
      <c r="AMO203" s="4"/>
      <c r="AMP203" s="4"/>
      <c r="AMQ203" s="4"/>
      <c r="AMR203" s="4"/>
      <c r="AMS203" s="4"/>
      <c r="AMT203" s="4"/>
      <c r="AMU203" s="4"/>
      <c r="AMV203" s="4"/>
      <c r="AMW203" s="4"/>
      <c r="AMX203" s="4"/>
      <c r="AMY203" s="4"/>
      <c r="AMZ203" s="4"/>
      <c r="ANA203" s="4"/>
      <c r="ANB203" s="4"/>
      <c r="ANC203" s="4"/>
      <c r="AND203" s="4"/>
      <c r="ANE203" s="4"/>
      <c r="ANF203" s="4"/>
      <c r="ANG203" s="4"/>
      <c r="ANH203" s="4"/>
      <c r="ANI203" s="4"/>
      <c r="ANJ203" s="4"/>
      <c r="ANK203" s="4"/>
      <c r="ANL203" s="4"/>
      <c r="ANM203" s="4"/>
      <c r="ANN203" s="4"/>
      <c r="ANO203" s="4"/>
      <c r="ANP203" s="4"/>
      <c r="ANQ203" s="4"/>
      <c r="ANR203" s="4"/>
      <c r="ANS203" s="4"/>
      <c r="ANT203" s="4"/>
      <c r="ANU203" s="4"/>
      <c r="ANV203" s="4"/>
      <c r="ANW203" s="4"/>
      <c r="ANX203" s="4"/>
      <c r="ANY203" s="4"/>
      <c r="ANZ203" s="4"/>
      <c r="AOA203" s="4"/>
      <c r="AOB203" s="4"/>
      <c r="AOC203" s="4"/>
      <c r="AOD203" s="4"/>
      <c r="AOE203" s="4"/>
      <c r="AOF203" s="4"/>
      <c r="AOG203" s="4"/>
      <c r="AOH203" s="4"/>
      <c r="AOI203" s="4"/>
      <c r="AOJ203" s="4"/>
      <c r="AOK203" s="4"/>
      <c r="AOL203" s="4"/>
      <c r="AOM203" s="4"/>
      <c r="AON203" s="4"/>
      <c r="AOO203" s="4"/>
      <c r="AOP203" s="4"/>
      <c r="AOQ203" s="4"/>
      <c r="AOR203" s="4"/>
      <c r="AOS203" s="4"/>
      <c r="AOT203" s="4"/>
      <c r="AOU203" s="4"/>
      <c r="AOV203" s="4"/>
      <c r="AOW203" s="4"/>
      <c r="AOX203" s="4"/>
      <c r="AOY203" s="4"/>
      <c r="AOZ203" s="4"/>
      <c r="APA203" s="4"/>
      <c r="APB203" s="4"/>
      <c r="APC203" s="4"/>
      <c r="APD203" s="4"/>
      <c r="APE203" s="4"/>
      <c r="APF203" s="4"/>
      <c r="APG203" s="4"/>
      <c r="APH203" s="4"/>
      <c r="API203" s="4"/>
      <c r="APJ203" s="4"/>
      <c r="APK203" s="4"/>
      <c r="APL203" s="4"/>
      <c r="APM203" s="4"/>
      <c r="APN203" s="4"/>
      <c r="APO203" s="4"/>
      <c r="APP203" s="4"/>
      <c r="APQ203" s="4"/>
      <c r="APR203" s="4"/>
      <c r="APS203" s="4"/>
      <c r="APT203" s="4"/>
      <c r="APU203" s="4"/>
      <c r="APV203" s="4"/>
      <c r="APW203" s="4"/>
      <c r="APX203" s="4"/>
      <c r="APY203" s="4"/>
      <c r="APZ203" s="4"/>
      <c r="AQA203" s="4"/>
      <c r="AQB203" s="4"/>
      <c r="AQC203" s="4"/>
      <c r="AQD203" s="4"/>
      <c r="AQE203" s="4"/>
      <c r="AQF203" s="4"/>
      <c r="AQG203" s="4"/>
      <c r="AQH203" s="4"/>
      <c r="AQI203" s="4"/>
      <c r="AQJ203" s="4"/>
      <c r="AQK203" s="4"/>
      <c r="AQL203" s="4"/>
      <c r="AQM203" s="4"/>
      <c r="AQN203" s="4"/>
      <c r="AQO203" s="4"/>
      <c r="AQP203" s="4"/>
      <c r="AQQ203" s="4"/>
      <c r="AQR203" s="4"/>
      <c r="AQS203" s="4"/>
      <c r="AQT203" s="4"/>
      <c r="AQU203" s="4"/>
      <c r="AQV203" s="4"/>
      <c r="AQW203" s="4"/>
      <c r="AQX203" s="4"/>
      <c r="AQY203" s="4"/>
      <c r="AQZ203" s="4"/>
      <c r="ARA203" s="4"/>
      <c r="ARB203" s="4"/>
      <c r="ARC203" s="4"/>
      <c r="ARD203" s="4"/>
      <c r="ARE203" s="4"/>
      <c r="ARF203" s="4"/>
      <c r="ARG203" s="4"/>
      <c r="ARH203" s="4"/>
      <c r="ARI203" s="4"/>
      <c r="ARJ203" s="4"/>
      <c r="ARK203" s="4"/>
      <c r="ARL203" s="4"/>
      <c r="ARM203" s="4"/>
      <c r="ARN203" s="4"/>
      <c r="ARO203" s="4"/>
      <c r="ARP203" s="4"/>
      <c r="ARQ203" s="4"/>
      <c r="ARR203" s="4"/>
      <c r="ARS203" s="4"/>
      <c r="ART203" s="4"/>
      <c r="ARU203" s="4"/>
      <c r="ARV203" s="4"/>
      <c r="ARW203" s="4"/>
      <c r="ARX203" s="4"/>
      <c r="ARY203" s="4"/>
      <c r="ARZ203" s="4"/>
      <c r="ASA203" s="4"/>
      <c r="ASB203" s="4"/>
      <c r="ASC203" s="4"/>
      <c r="ASD203" s="4"/>
      <c r="ASE203" s="4"/>
      <c r="ASF203" s="4"/>
      <c r="ASG203" s="4"/>
      <c r="ASH203" s="4"/>
      <c r="ASI203" s="4"/>
      <c r="ASJ203" s="4"/>
      <c r="ASK203" s="4"/>
      <c r="ASL203" s="4"/>
      <c r="ASM203" s="4"/>
      <c r="ASN203" s="4"/>
      <c r="ASO203" s="4"/>
      <c r="ASP203" s="4"/>
      <c r="ASQ203" s="4"/>
      <c r="ASR203" s="4"/>
      <c r="ASS203" s="4"/>
      <c r="AST203" s="4"/>
      <c r="ASU203" s="4"/>
      <c r="ASV203" s="4"/>
      <c r="ASW203" s="4"/>
      <c r="ASX203" s="4"/>
      <c r="ASY203" s="4"/>
      <c r="ASZ203" s="4"/>
      <c r="ATA203" s="4"/>
      <c r="ATB203" s="4"/>
      <c r="ATC203" s="4"/>
      <c r="ATD203" s="4"/>
      <c r="ATE203" s="4"/>
      <c r="ATF203" s="4"/>
      <c r="ATG203" s="4"/>
      <c r="ATH203" s="4"/>
      <c r="ATI203" s="4"/>
      <c r="ATJ203" s="4"/>
      <c r="ATK203" s="4"/>
      <c r="ATL203" s="4"/>
      <c r="ATM203" s="4"/>
      <c r="ATN203" s="4"/>
      <c r="ATO203" s="4"/>
      <c r="ATP203" s="4"/>
      <c r="ATQ203" s="4"/>
      <c r="ATR203" s="4"/>
      <c r="ATS203" s="4"/>
      <c r="ATT203" s="4"/>
      <c r="ATU203" s="4"/>
      <c r="ATV203" s="4"/>
      <c r="ATW203" s="4"/>
      <c r="ATX203" s="4"/>
      <c r="ATY203" s="4"/>
      <c r="ATZ203" s="4"/>
      <c r="AUA203" s="4"/>
      <c r="AUB203" s="4"/>
      <c r="AUC203" s="4"/>
      <c r="AUD203" s="4"/>
      <c r="AUE203" s="4"/>
      <c r="AUF203" s="4"/>
      <c r="AUG203" s="4"/>
      <c r="AUH203" s="4"/>
      <c r="AUI203" s="4"/>
      <c r="AUJ203" s="4"/>
      <c r="AUK203" s="4"/>
      <c r="AUL203" s="4"/>
      <c r="AUM203" s="4"/>
      <c r="AUN203" s="4"/>
      <c r="AUO203" s="4"/>
      <c r="AUP203" s="4"/>
      <c r="AUQ203" s="4"/>
      <c r="AUR203" s="4"/>
      <c r="AUS203" s="4"/>
      <c r="AUT203" s="4"/>
      <c r="AUU203" s="4"/>
      <c r="AUV203" s="4"/>
      <c r="AUW203" s="4"/>
      <c r="AUX203" s="4"/>
      <c r="AUY203" s="4"/>
      <c r="AUZ203" s="4"/>
      <c r="AVA203" s="4"/>
      <c r="AVB203" s="4"/>
      <c r="AVC203" s="4"/>
      <c r="AVD203" s="4"/>
      <c r="AVE203" s="4"/>
      <c r="AVF203" s="4"/>
      <c r="AVG203" s="4"/>
      <c r="AVH203" s="4"/>
      <c r="AVI203" s="4"/>
      <c r="AVJ203" s="4"/>
      <c r="AVK203" s="4"/>
      <c r="AVL203" s="4"/>
      <c r="AVM203" s="4"/>
      <c r="AVN203" s="4"/>
      <c r="AVO203" s="4"/>
      <c r="AVP203" s="4"/>
      <c r="AVQ203" s="4"/>
      <c r="AVR203" s="4"/>
      <c r="AVS203" s="4"/>
      <c r="AVT203" s="4"/>
      <c r="AVU203" s="4"/>
      <c r="AVV203" s="4"/>
      <c r="AVW203" s="4"/>
      <c r="AVX203" s="4"/>
      <c r="AVY203" s="4"/>
      <c r="AVZ203" s="4"/>
      <c r="AWA203" s="4"/>
      <c r="AWB203" s="4"/>
      <c r="AWC203" s="4"/>
      <c r="AWD203" s="4"/>
      <c r="AWE203" s="4"/>
      <c r="AWF203" s="4"/>
      <c r="AWG203" s="4"/>
      <c r="AWH203" s="4"/>
      <c r="AWI203" s="4"/>
      <c r="AWJ203" s="4"/>
      <c r="AWK203" s="4"/>
      <c r="AWL203" s="4"/>
      <c r="AWM203" s="4"/>
      <c r="AWN203" s="4"/>
      <c r="AWO203" s="4"/>
      <c r="AWP203" s="4"/>
      <c r="AWQ203" s="4"/>
      <c r="AWR203" s="4"/>
      <c r="AWS203" s="4"/>
      <c r="AWT203" s="4"/>
      <c r="AWU203" s="4"/>
      <c r="AWV203" s="4"/>
      <c r="AWW203" s="4"/>
      <c r="AWX203" s="4"/>
      <c r="AWY203" s="4"/>
      <c r="AWZ203" s="4"/>
      <c r="AXA203" s="4"/>
      <c r="AXB203" s="4"/>
      <c r="AXC203" s="4"/>
      <c r="AXD203" s="4"/>
      <c r="AXE203" s="4"/>
      <c r="AXF203" s="4"/>
      <c r="AXG203" s="4"/>
      <c r="AXH203" s="4"/>
      <c r="AXI203" s="4"/>
      <c r="AXJ203" s="4"/>
      <c r="AXK203" s="4"/>
      <c r="AXL203" s="4"/>
      <c r="AXM203" s="4"/>
      <c r="AXN203" s="4"/>
      <c r="AXO203" s="4"/>
      <c r="AXP203" s="4"/>
      <c r="AXQ203" s="4"/>
      <c r="AXR203" s="4"/>
      <c r="AXS203" s="4"/>
      <c r="AXT203" s="4"/>
      <c r="AXU203" s="4"/>
      <c r="AXV203" s="4"/>
      <c r="AXW203" s="4"/>
      <c r="AXX203" s="4"/>
      <c r="AXY203" s="4"/>
      <c r="AXZ203" s="4"/>
      <c r="AYA203" s="4"/>
      <c r="AYB203" s="4"/>
      <c r="AYC203" s="4"/>
      <c r="AYD203" s="4"/>
      <c r="AYE203" s="4"/>
      <c r="AYF203" s="4"/>
      <c r="AYG203" s="4"/>
      <c r="AYH203" s="4"/>
      <c r="AYI203" s="4"/>
      <c r="AYJ203" s="4"/>
      <c r="AYK203" s="4"/>
      <c r="AYL203" s="4"/>
      <c r="AYM203" s="4"/>
      <c r="AYN203" s="4"/>
      <c r="AYO203" s="4"/>
      <c r="AYP203" s="4"/>
      <c r="AYQ203" s="4"/>
      <c r="AYR203" s="4"/>
      <c r="AYS203" s="4"/>
      <c r="AYT203" s="4"/>
      <c r="AYU203" s="4"/>
      <c r="AYV203" s="4"/>
      <c r="AYW203" s="4"/>
      <c r="AYX203" s="4"/>
      <c r="AYY203" s="4"/>
      <c r="AYZ203" s="4"/>
      <c r="AZA203" s="4"/>
      <c r="AZB203" s="4"/>
      <c r="AZC203" s="4"/>
      <c r="AZD203" s="4"/>
      <c r="AZE203" s="4"/>
      <c r="AZF203" s="4"/>
      <c r="AZG203" s="4"/>
      <c r="AZH203" s="4"/>
      <c r="AZI203" s="4"/>
      <c r="AZJ203" s="4"/>
      <c r="AZK203" s="4"/>
      <c r="AZL203" s="4"/>
      <c r="AZM203" s="4"/>
      <c r="AZN203" s="4"/>
      <c r="AZO203" s="4"/>
      <c r="AZP203" s="4"/>
      <c r="AZQ203" s="4"/>
      <c r="AZR203" s="4"/>
      <c r="AZS203" s="4"/>
      <c r="AZT203" s="4"/>
      <c r="AZU203" s="4"/>
      <c r="AZV203" s="4"/>
      <c r="AZW203" s="4"/>
      <c r="AZX203" s="4"/>
      <c r="AZY203" s="4"/>
      <c r="AZZ203" s="4"/>
      <c r="BAA203" s="4"/>
      <c r="BAB203" s="4"/>
      <c r="BAC203" s="4"/>
      <c r="BAD203" s="4"/>
      <c r="BAE203" s="4"/>
      <c r="BAF203" s="4"/>
      <c r="BAG203" s="4"/>
      <c r="BAH203" s="4"/>
      <c r="BAI203" s="4"/>
      <c r="BAJ203" s="4"/>
      <c r="BAK203" s="4"/>
      <c r="BAL203" s="4"/>
      <c r="BAM203" s="4"/>
      <c r="BAN203" s="4"/>
      <c r="BAO203" s="4"/>
      <c r="BAP203" s="4"/>
      <c r="BAQ203" s="4"/>
      <c r="BAR203" s="4"/>
      <c r="BAS203" s="4"/>
      <c r="BAT203" s="4"/>
      <c r="BAU203" s="4"/>
      <c r="BAV203" s="4"/>
      <c r="BAW203" s="4"/>
      <c r="BAX203" s="4"/>
      <c r="BAY203" s="4"/>
      <c r="BAZ203" s="4"/>
      <c r="BBA203" s="4"/>
      <c r="BBB203" s="4"/>
      <c r="BBC203" s="4"/>
      <c r="BBD203" s="4"/>
      <c r="BBE203" s="4"/>
      <c r="BBF203" s="4"/>
      <c r="BBG203" s="4"/>
      <c r="BBH203" s="4"/>
      <c r="BBI203" s="4"/>
      <c r="BBJ203" s="4"/>
      <c r="BBK203" s="4"/>
      <c r="BBL203" s="4"/>
      <c r="BBM203" s="4"/>
      <c r="BBN203" s="4"/>
      <c r="BBO203" s="4"/>
      <c r="BBP203" s="4"/>
      <c r="BBQ203" s="4"/>
      <c r="BBR203" s="4"/>
      <c r="BBS203" s="4"/>
      <c r="BBT203" s="4"/>
      <c r="BBU203" s="4"/>
      <c r="BBV203" s="4"/>
      <c r="BBW203" s="4"/>
      <c r="BBX203" s="4"/>
      <c r="BBY203" s="4"/>
      <c r="BBZ203" s="4"/>
      <c r="BCA203" s="4"/>
      <c r="BCB203" s="4"/>
      <c r="BCC203" s="4"/>
      <c r="BCD203" s="4"/>
      <c r="BCE203" s="4"/>
      <c r="BCF203" s="4"/>
      <c r="BCG203" s="4"/>
      <c r="BCH203" s="4"/>
      <c r="BCI203" s="4"/>
      <c r="BCJ203" s="4"/>
      <c r="BCK203" s="4"/>
      <c r="BCL203" s="4"/>
      <c r="BCM203" s="4"/>
      <c r="BCN203" s="4"/>
      <c r="BCO203" s="4"/>
      <c r="BCP203" s="4"/>
      <c r="BCQ203" s="4"/>
      <c r="BCR203" s="4"/>
      <c r="BCS203" s="4"/>
      <c r="BCT203" s="4"/>
      <c r="BCU203" s="4"/>
      <c r="BCV203" s="4"/>
      <c r="BCW203" s="4"/>
      <c r="BCX203" s="4"/>
      <c r="BCY203" s="4"/>
      <c r="BCZ203" s="4"/>
      <c r="BDA203" s="4"/>
      <c r="BDB203" s="4"/>
      <c r="BDC203" s="4"/>
      <c r="BDD203" s="4"/>
      <c r="BDE203" s="4"/>
      <c r="BDF203" s="4"/>
      <c r="BDG203" s="4"/>
      <c r="BDH203" s="4"/>
      <c r="BDI203" s="4"/>
      <c r="BDJ203" s="4"/>
      <c r="BDK203" s="4"/>
      <c r="BDL203" s="4"/>
      <c r="BDM203" s="4"/>
      <c r="BDN203" s="4"/>
      <c r="BDO203" s="4"/>
      <c r="BDP203" s="4"/>
      <c r="BDQ203" s="4"/>
      <c r="BDR203" s="4"/>
      <c r="BDS203" s="4"/>
      <c r="BDT203" s="4"/>
      <c r="BDU203" s="4"/>
      <c r="BDV203" s="4"/>
      <c r="BDW203" s="4"/>
      <c r="BDX203" s="4"/>
      <c r="BDY203" s="4"/>
      <c r="BDZ203" s="4"/>
      <c r="BEA203" s="4"/>
      <c r="BEB203" s="4"/>
      <c r="BEC203" s="4"/>
      <c r="BED203" s="4"/>
      <c r="BEE203" s="4"/>
      <c r="BEF203" s="4"/>
      <c r="BEG203" s="4"/>
      <c r="BEH203" s="4"/>
      <c r="BEI203" s="4"/>
      <c r="BEJ203" s="4"/>
      <c r="BEK203" s="4"/>
      <c r="BEL203" s="4"/>
      <c r="BEM203" s="4"/>
      <c r="BEN203" s="4"/>
      <c r="BEO203" s="4"/>
      <c r="BEP203" s="4"/>
      <c r="BEQ203" s="4"/>
      <c r="BER203" s="4"/>
      <c r="BES203" s="4"/>
      <c r="BET203" s="4"/>
      <c r="BEU203" s="4"/>
      <c r="BEV203" s="4"/>
      <c r="BEW203" s="4"/>
      <c r="BEX203" s="4"/>
      <c r="BEY203" s="4"/>
      <c r="BEZ203" s="4"/>
      <c r="BFA203" s="4"/>
      <c r="BFB203" s="4"/>
      <c r="BFC203" s="4"/>
      <c r="BFD203" s="4"/>
      <c r="BFE203" s="4"/>
      <c r="BFF203" s="4"/>
      <c r="BFG203" s="4"/>
      <c r="BFH203" s="4"/>
      <c r="BFI203" s="4"/>
      <c r="BFJ203" s="4"/>
      <c r="BFK203" s="4"/>
      <c r="BFL203" s="4"/>
      <c r="BFM203" s="4"/>
      <c r="BFN203" s="4"/>
      <c r="BFO203" s="4"/>
      <c r="BFP203" s="4"/>
      <c r="BFQ203" s="4"/>
      <c r="BFR203" s="4"/>
      <c r="BFS203" s="4"/>
      <c r="BFT203" s="4"/>
      <c r="BFU203" s="4"/>
      <c r="BFV203" s="4"/>
      <c r="BFW203" s="4"/>
      <c r="BFX203" s="4"/>
      <c r="BFY203" s="4"/>
      <c r="BFZ203" s="4"/>
      <c r="BGA203" s="4"/>
      <c r="BGB203" s="4"/>
      <c r="BGC203" s="4"/>
      <c r="BGD203" s="4"/>
      <c r="BGE203" s="4"/>
      <c r="BGF203" s="4"/>
      <c r="BGG203" s="4"/>
      <c r="BGH203" s="4"/>
      <c r="BGI203" s="4"/>
      <c r="BGJ203" s="4"/>
      <c r="BGK203" s="4"/>
      <c r="BGL203" s="4"/>
      <c r="BGM203" s="4"/>
      <c r="BGN203" s="4"/>
      <c r="BGO203" s="4"/>
      <c r="BGP203" s="4"/>
      <c r="BGQ203" s="4"/>
      <c r="BGR203" s="4"/>
      <c r="BGS203" s="4"/>
      <c r="BGT203" s="4"/>
      <c r="BGU203" s="4"/>
      <c r="BGV203" s="4"/>
      <c r="BGW203" s="4"/>
      <c r="BGX203" s="4"/>
      <c r="BGY203" s="4"/>
      <c r="BGZ203" s="4"/>
      <c r="BHA203" s="4"/>
      <c r="BHB203" s="4"/>
      <c r="BHC203" s="4"/>
      <c r="BHD203" s="4"/>
      <c r="BHE203" s="4"/>
      <c r="BHF203" s="4"/>
      <c r="BHG203" s="4"/>
      <c r="BHH203" s="4"/>
      <c r="BHI203" s="4"/>
      <c r="BHJ203" s="4"/>
      <c r="BHK203" s="4"/>
      <c r="BHL203" s="4"/>
      <c r="BHM203" s="4"/>
      <c r="BHN203" s="4"/>
      <c r="BHO203" s="4"/>
      <c r="BHP203" s="4"/>
      <c r="BHQ203" s="4"/>
      <c r="BHR203" s="4"/>
      <c r="BHS203" s="4"/>
      <c r="BHT203" s="4"/>
      <c r="BHU203" s="4"/>
      <c r="BHV203" s="4"/>
      <c r="BHW203" s="4"/>
      <c r="BHX203" s="4"/>
      <c r="BHY203" s="4"/>
      <c r="BHZ203" s="4"/>
      <c r="BIA203" s="4"/>
      <c r="BIB203" s="4"/>
      <c r="BIC203" s="4"/>
      <c r="BID203" s="4"/>
      <c r="BIE203" s="4"/>
      <c r="BIF203" s="4"/>
      <c r="BIG203" s="4"/>
      <c r="BIH203" s="4"/>
      <c r="BII203" s="4"/>
      <c r="BIJ203" s="4"/>
      <c r="BIK203" s="4"/>
      <c r="BIL203" s="4"/>
      <c r="BIM203" s="4"/>
      <c r="BIN203" s="4"/>
      <c r="BIO203" s="4"/>
      <c r="BIP203" s="4"/>
      <c r="BIQ203" s="4"/>
      <c r="BIR203" s="4"/>
      <c r="BIS203" s="4"/>
      <c r="BIT203" s="4"/>
      <c r="BIU203" s="4"/>
      <c r="BIV203" s="4"/>
      <c r="BIW203" s="4"/>
      <c r="BIX203" s="4"/>
      <c r="BIY203" s="4"/>
      <c r="BIZ203" s="4"/>
      <c r="BJA203" s="4"/>
      <c r="BJB203" s="4"/>
      <c r="BJC203" s="4"/>
      <c r="BJD203" s="4"/>
      <c r="BJE203" s="4"/>
      <c r="BJF203" s="4"/>
      <c r="BJG203" s="4"/>
      <c r="BJH203" s="4"/>
      <c r="BJI203" s="4"/>
      <c r="BJJ203" s="4"/>
      <c r="BJK203" s="4"/>
      <c r="BJL203" s="4"/>
      <c r="BJM203" s="4"/>
      <c r="BJN203" s="4"/>
      <c r="BJO203" s="4"/>
      <c r="BJP203" s="4"/>
      <c r="BJQ203" s="4"/>
      <c r="BJR203" s="4"/>
      <c r="BJS203" s="4"/>
      <c r="BJT203" s="4"/>
      <c r="BJU203" s="4"/>
      <c r="BJV203" s="4"/>
      <c r="BJW203" s="4"/>
      <c r="BJX203" s="4"/>
      <c r="BJY203" s="4"/>
      <c r="BJZ203" s="4"/>
      <c r="BKA203" s="4"/>
      <c r="BKB203" s="4"/>
      <c r="BKC203" s="4"/>
      <c r="BKD203" s="4"/>
      <c r="BKE203" s="4"/>
      <c r="BKF203" s="4"/>
      <c r="BKG203" s="4"/>
      <c r="BKH203" s="4"/>
      <c r="BKI203" s="4"/>
      <c r="BKJ203" s="4"/>
      <c r="BKK203" s="4"/>
      <c r="BKL203" s="4"/>
      <c r="BKM203" s="4"/>
      <c r="BKN203" s="4"/>
      <c r="BKO203" s="4"/>
      <c r="BKP203" s="4"/>
      <c r="BKQ203" s="4"/>
      <c r="BKR203" s="4"/>
      <c r="BKS203" s="4"/>
      <c r="BKT203" s="4"/>
      <c r="BKU203" s="4"/>
      <c r="BKV203" s="4"/>
      <c r="BKW203" s="4"/>
      <c r="BKX203" s="4"/>
      <c r="BKY203" s="4"/>
      <c r="BKZ203" s="4"/>
      <c r="BLA203" s="4"/>
      <c r="BLB203" s="4"/>
      <c r="BLC203" s="4"/>
      <c r="BLD203" s="4"/>
      <c r="BLE203" s="4"/>
      <c r="BLF203" s="4"/>
      <c r="BLG203" s="4"/>
      <c r="BLH203" s="4"/>
      <c r="BLI203" s="4"/>
      <c r="BLJ203" s="4"/>
      <c r="BLK203" s="4"/>
      <c r="BLL203" s="4"/>
      <c r="BLM203" s="4"/>
      <c r="BLN203" s="4"/>
      <c r="BLO203" s="4"/>
      <c r="BLP203" s="4"/>
      <c r="BLQ203" s="4"/>
      <c r="BLR203" s="4"/>
      <c r="BLS203" s="4"/>
      <c r="BLT203" s="4"/>
      <c r="BLU203" s="4"/>
      <c r="BLV203" s="4"/>
      <c r="BLW203" s="4"/>
      <c r="BLX203" s="4"/>
      <c r="BLY203" s="4"/>
      <c r="BLZ203" s="4"/>
      <c r="BMA203" s="4"/>
      <c r="BMB203" s="4"/>
      <c r="BMC203" s="4"/>
      <c r="BMD203" s="4"/>
      <c r="BME203" s="4"/>
      <c r="BMF203" s="4"/>
      <c r="BMG203" s="4"/>
      <c r="BMH203" s="4"/>
      <c r="BMI203" s="4"/>
      <c r="BMJ203" s="4"/>
      <c r="BMK203" s="4"/>
      <c r="BML203" s="4"/>
      <c r="BMM203" s="4"/>
      <c r="BMN203" s="4"/>
      <c r="BMO203" s="4"/>
      <c r="BMP203" s="4"/>
      <c r="BMQ203" s="4"/>
      <c r="BMR203" s="4"/>
      <c r="BMS203" s="4"/>
      <c r="BMT203" s="4"/>
      <c r="BMU203" s="4"/>
      <c r="BMV203" s="4"/>
      <c r="BMW203" s="4"/>
      <c r="BMX203" s="4"/>
      <c r="BMY203" s="4"/>
      <c r="BMZ203" s="4"/>
      <c r="BNA203" s="4"/>
      <c r="BNB203" s="4"/>
      <c r="BNC203" s="4"/>
      <c r="BND203" s="4"/>
      <c r="BNE203" s="4"/>
      <c r="BNF203" s="4"/>
      <c r="BNG203" s="4"/>
      <c r="BNH203" s="4"/>
      <c r="BNI203" s="4"/>
      <c r="BNJ203" s="4"/>
      <c r="BNK203" s="4"/>
      <c r="BNL203" s="4"/>
      <c r="BNM203" s="4"/>
      <c r="BNN203" s="4"/>
      <c r="BNO203" s="4"/>
      <c r="BNP203" s="4"/>
      <c r="BNQ203" s="4"/>
      <c r="BNR203" s="4"/>
      <c r="BNS203" s="4"/>
      <c r="BNT203" s="4"/>
      <c r="BNU203" s="4"/>
      <c r="BNV203" s="4"/>
      <c r="BNW203" s="4"/>
      <c r="BNX203" s="4"/>
      <c r="BNY203" s="4"/>
      <c r="BNZ203" s="4"/>
      <c r="BOA203" s="4"/>
      <c r="BOB203" s="4"/>
      <c r="BOC203" s="4"/>
      <c r="BOD203" s="4"/>
      <c r="BOE203" s="4"/>
      <c r="BOF203" s="4"/>
      <c r="BOG203" s="4"/>
      <c r="BOH203" s="4"/>
      <c r="BOI203" s="4"/>
      <c r="BOJ203" s="4"/>
      <c r="BOK203" s="4"/>
      <c r="BOL203" s="4"/>
      <c r="BOM203" s="4"/>
      <c r="BON203" s="4"/>
      <c r="BOO203" s="4"/>
      <c r="BOP203" s="4"/>
      <c r="BOQ203" s="4"/>
      <c r="BOR203" s="4"/>
      <c r="BOS203" s="4"/>
      <c r="BOT203" s="4"/>
      <c r="BOU203" s="4"/>
      <c r="BOV203" s="4"/>
      <c r="BOW203" s="4"/>
      <c r="BOX203" s="4"/>
      <c r="BOY203" s="4"/>
      <c r="BOZ203" s="4"/>
      <c r="BPA203" s="4"/>
      <c r="BPB203" s="4"/>
      <c r="BPC203" s="4"/>
      <c r="BPD203" s="4"/>
      <c r="BPE203" s="4"/>
      <c r="BPF203" s="4"/>
      <c r="BPG203" s="4"/>
      <c r="BPH203" s="4"/>
      <c r="BPI203" s="4"/>
      <c r="BPJ203" s="4"/>
      <c r="BPK203" s="4"/>
      <c r="BPL203" s="4"/>
      <c r="BPM203" s="4"/>
      <c r="BPN203" s="4"/>
      <c r="BPO203" s="4"/>
      <c r="BPP203" s="4"/>
      <c r="BPQ203" s="4"/>
      <c r="BPR203" s="4"/>
      <c r="BPS203" s="4"/>
      <c r="BPT203" s="4"/>
      <c r="BPU203" s="4"/>
      <c r="BPV203" s="4"/>
      <c r="BPW203" s="4"/>
      <c r="BPX203" s="4"/>
      <c r="BPY203" s="4"/>
      <c r="BPZ203" s="4"/>
      <c r="BQA203" s="4"/>
      <c r="BQB203" s="4"/>
      <c r="BQC203" s="4"/>
      <c r="BQD203" s="4"/>
      <c r="BQE203" s="4"/>
      <c r="BQF203" s="4"/>
      <c r="BQG203" s="4"/>
      <c r="BQH203" s="4"/>
      <c r="BQI203" s="4"/>
      <c r="BQJ203" s="4"/>
      <c r="BQK203" s="4"/>
      <c r="BQL203" s="4"/>
      <c r="BQM203" s="4"/>
      <c r="BQN203" s="4"/>
      <c r="BQO203" s="4"/>
      <c r="BQP203" s="4"/>
      <c r="BQQ203" s="4"/>
      <c r="BQR203" s="4"/>
      <c r="BQS203" s="4"/>
      <c r="BQT203" s="4"/>
      <c r="BQU203" s="4"/>
      <c r="BQV203" s="4"/>
      <c r="BQW203" s="4"/>
      <c r="BQX203" s="4"/>
      <c r="BQY203" s="4"/>
      <c r="BQZ203" s="4"/>
      <c r="BRA203" s="4"/>
      <c r="BRB203" s="4"/>
      <c r="BRC203" s="4"/>
      <c r="BRD203" s="4"/>
      <c r="BRE203" s="4"/>
      <c r="BRF203" s="4"/>
      <c r="BRG203" s="4"/>
      <c r="BRH203" s="4"/>
      <c r="BRI203" s="4"/>
      <c r="BRJ203" s="4"/>
      <c r="BRK203" s="4"/>
      <c r="BRL203" s="4"/>
      <c r="BRM203" s="4"/>
      <c r="BRN203" s="4"/>
      <c r="BRO203" s="4"/>
      <c r="BRP203" s="4"/>
      <c r="BRQ203" s="4"/>
      <c r="BRR203" s="4"/>
      <c r="BRS203" s="4"/>
      <c r="BRT203" s="4"/>
      <c r="BRU203" s="4"/>
      <c r="BRV203" s="4"/>
      <c r="BRW203" s="4"/>
      <c r="BRX203" s="4"/>
      <c r="BRY203" s="4"/>
      <c r="BRZ203" s="4"/>
      <c r="BSA203" s="4"/>
      <c r="BSB203" s="4"/>
      <c r="BSC203" s="4"/>
      <c r="BSD203" s="4"/>
      <c r="BSE203" s="4"/>
      <c r="BSF203" s="4"/>
      <c r="BSG203" s="4"/>
      <c r="BSH203" s="4"/>
      <c r="BSI203" s="4"/>
      <c r="BSJ203" s="4"/>
      <c r="BSK203" s="4"/>
      <c r="BSL203" s="4"/>
      <c r="BSM203" s="4"/>
      <c r="BSN203" s="4"/>
      <c r="BSO203" s="4"/>
      <c r="BSP203" s="4"/>
      <c r="BSQ203" s="4"/>
      <c r="BSR203" s="4"/>
      <c r="BSS203" s="4"/>
      <c r="BST203" s="4"/>
      <c r="BSU203" s="4"/>
      <c r="BSV203" s="4"/>
      <c r="BSW203" s="4"/>
      <c r="BSX203" s="4"/>
      <c r="BSY203" s="4"/>
      <c r="BSZ203" s="4"/>
      <c r="BTA203" s="4"/>
      <c r="BTB203" s="4"/>
      <c r="BTC203" s="4"/>
      <c r="BTD203" s="4"/>
      <c r="BTE203" s="4"/>
      <c r="BTF203" s="4"/>
      <c r="BTG203" s="4"/>
      <c r="BTH203" s="4"/>
      <c r="BTI203" s="4"/>
      <c r="BTJ203" s="4"/>
      <c r="BTK203" s="4"/>
      <c r="BTL203" s="4"/>
      <c r="BTM203" s="4"/>
      <c r="BTN203" s="4"/>
      <c r="BTO203" s="4"/>
      <c r="BTP203" s="4"/>
      <c r="BTQ203" s="4"/>
      <c r="BTR203" s="4"/>
      <c r="BTS203" s="4"/>
      <c r="BTT203" s="4"/>
      <c r="BTU203" s="4"/>
      <c r="BTV203" s="4"/>
      <c r="BTW203" s="4"/>
      <c r="BTX203" s="4"/>
      <c r="BTY203" s="4"/>
      <c r="BTZ203" s="4"/>
      <c r="BUA203" s="4"/>
      <c r="BUB203" s="4"/>
      <c r="BUC203" s="4"/>
      <c r="BUD203" s="4"/>
      <c r="BUE203" s="4"/>
      <c r="BUF203" s="4"/>
      <c r="BUG203" s="4"/>
      <c r="BUH203" s="4"/>
      <c r="BUI203" s="4"/>
      <c r="BUJ203" s="4"/>
      <c r="BUK203" s="4"/>
      <c r="BUL203" s="4"/>
      <c r="BUM203" s="4"/>
      <c r="BUN203" s="4"/>
      <c r="BUO203" s="4"/>
      <c r="BUP203" s="4"/>
      <c r="BUQ203" s="4"/>
      <c r="BUR203" s="4"/>
      <c r="BUS203" s="4"/>
      <c r="BUT203" s="4"/>
      <c r="BUU203" s="4"/>
      <c r="BUV203" s="4"/>
      <c r="BUW203" s="4"/>
      <c r="BUX203" s="4"/>
      <c r="BUY203" s="4"/>
      <c r="BUZ203" s="4"/>
      <c r="BVA203" s="4"/>
      <c r="BVB203" s="4"/>
      <c r="BVC203" s="4"/>
      <c r="BVD203" s="4"/>
      <c r="BVE203" s="4"/>
      <c r="BVF203" s="4"/>
      <c r="BVG203" s="4"/>
      <c r="BVH203" s="4"/>
      <c r="BVI203" s="4"/>
      <c r="BVJ203" s="4"/>
      <c r="BVK203" s="4"/>
      <c r="BVL203" s="4"/>
      <c r="BVM203" s="4"/>
      <c r="BVN203" s="4"/>
      <c r="BVO203" s="4"/>
      <c r="BVP203" s="4"/>
      <c r="BVQ203" s="4"/>
      <c r="BVR203" s="4"/>
      <c r="BVS203" s="4"/>
      <c r="BVT203" s="4"/>
      <c r="BVU203" s="4"/>
      <c r="BVV203" s="4"/>
      <c r="BVW203" s="4"/>
      <c r="BVX203" s="4"/>
      <c r="BVY203" s="4"/>
      <c r="BVZ203" s="4"/>
      <c r="BWA203" s="4"/>
      <c r="BWB203" s="4"/>
      <c r="BWC203" s="4"/>
      <c r="BWD203" s="4"/>
      <c r="BWE203" s="4"/>
      <c r="BWF203" s="4"/>
      <c r="BWG203" s="4"/>
      <c r="BWH203" s="4"/>
      <c r="BWI203" s="4"/>
      <c r="BWJ203" s="4"/>
      <c r="BWK203" s="4"/>
      <c r="BWL203" s="4"/>
      <c r="BWM203" s="4"/>
      <c r="BWN203" s="4"/>
      <c r="BWO203" s="4"/>
      <c r="BWP203" s="4"/>
      <c r="BWQ203" s="4"/>
      <c r="BWR203" s="4"/>
      <c r="BWS203" s="4"/>
      <c r="BWT203" s="4"/>
      <c r="BWU203" s="4"/>
      <c r="BWV203" s="4"/>
      <c r="BWW203" s="4"/>
      <c r="BWX203" s="4"/>
      <c r="BWY203" s="4"/>
      <c r="BWZ203" s="4"/>
      <c r="BXA203" s="4"/>
      <c r="BXB203" s="4"/>
      <c r="BXC203" s="4"/>
      <c r="BXD203" s="4"/>
      <c r="BXE203" s="4"/>
      <c r="BXF203" s="4"/>
      <c r="BXG203" s="4"/>
      <c r="BXH203" s="4"/>
      <c r="BXI203" s="4"/>
      <c r="BXJ203" s="4"/>
      <c r="BXK203" s="4"/>
      <c r="BXL203" s="4"/>
      <c r="BXM203" s="4"/>
      <c r="BXN203" s="4"/>
      <c r="BXO203" s="4"/>
      <c r="BXP203" s="4"/>
      <c r="BXQ203" s="4"/>
      <c r="BXR203" s="4"/>
      <c r="BXS203" s="4"/>
      <c r="BXT203" s="4"/>
      <c r="BXU203" s="4"/>
      <c r="BXV203" s="4"/>
      <c r="BXW203" s="4"/>
      <c r="BXX203" s="4"/>
      <c r="BXY203" s="4"/>
      <c r="BXZ203" s="4"/>
      <c r="BYA203" s="4"/>
      <c r="BYB203" s="4"/>
      <c r="BYC203" s="4"/>
      <c r="BYD203" s="4"/>
      <c r="BYE203" s="4"/>
      <c r="BYF203" s="4"/>
      <c r="BYG203" s="4"/>
      <c r="BYH203" s="4"/>
      <c r="BYI203" s="4"/>
      <c r="BYJ203" s="4"/>
      <c r="BYK203" s="4"/>
      <c r="BYL203" s="4"/>
      <c r="BYM203" s="4"/>
      <c r="BYN203" s="4"/>
      <c r="BYO203" s="4"/>
      <c r="BYP203" s="4"/>
      <c r="BYQ203" s="4"/>
      <c r="BYR203" s="4"/>
      <c r="BYS203" s="4"/>
      <c r="BYT203" s="4"/>
      <c r="BYU203" s="4"/>
      <c r="BYV203" s="4"/>
      <c r="BYW203" s="4"/>
      <c r="BYX203" s="4"/>
      <c r="BYY203" s="4"/>
      <c r="BYZ203" s="4"/>
      <c r="BZA203" s="4"/>
      <c r="BZB203" s="4"/>
      <c r="BZC203" s="4"/>
      <c r="BZD203" s="4"/>
      <c r="BZE203" s="4"/>
      <c r="BZF203" s="4"/>
      <c r="BZG203" s="4"/>
      <c r="BZH203" s="4"/>
      <c r="BZI203" s="4"/>
      <c r="BZJ203" s="4"/>
      <c r="BZK203" s="4"/>
      <c r="BZL203" s="4"/>
      <c r="BZM203" s="4"/>
      <c r="BZN203" s="4"/>
      <c r="BZO203" s="4"/>
      <c r="BZP203" s="4"/>
      <c r="BZQ203" s="4"/>
      <c r="BZR203" s="4"/>
      <c r="BZS203" s="4"/>
      <c r="BZT203" s="4"/>
      <c r="BZU203" s="4"/>
      <c r="BZV203" s="4"/>
      <c r="BZW203" s="4"/>
      <c r="BZX203" s="4"/>
      <c r="BZY203" s="4"/>
      <c r="BZZ203" s="4"/>
      <c r="CAA203" s="4"/>
      <c r="CAB203" s="4"/>
      <c r="CAC203" s="4"/>
      <c r="CAD203" s="4"/>
      <c r="CAE203" s="4"/>
      <c r="CAF203" s="4"/>
      <c r="CAG203" s="4"/>
      <c r="CAH203" s="4"/>
      <c r="CAI203" s="4"/>
      <c r="CAJ203" s="4"/>
      <c r="CAK203" s="4"/>
      <c r="CAL203" s="4"/>
      <c r="CAM203" s="4"/>
      <c r="CAN203" s="4"/>
      <c r="CAO203" s="4"/>
      <c r="CAP203" s="4"/>
      <c r="CAQ203" s="4"/>
      <c r="CAR203" s="4"/>
      <c r="CAS203" s="4"/>
      <c r="CAT203" s="4"/>
      <c r="CAU203" s="4"/>
      <c r="CAV203" s="4"/>
      <c r="CAW203" s="4"/>
      <c r="CAX203" s="4"/>
      <c r="CAY203" s="4"/>
      <c r="CAZ203" s="4"/>
      <c r="CBA203" s="4"/>
      <c r="CBB203" s="4"/>
      <c r="CBC203" s="4"/>
      <c r="CBD203" s="4"/>
      <c r="CBE203" s="4"/>
      <c r="CBF203" s="4"/>
      <c r="CBG203" s="4"/>
      <c r="CBH203" s="4"/>
      <c r="CBI203" s="4"/>
      <c r="CBJ203" s="4"/>
      <c r="CBK203" s="4"/>
      <c r="CBL203" s="4"/>
      <c r="CBM203" s="4"/>
      <c r="CBN203" s="4"/>
      <c r="CBO203" s="4"/>
      <c r="CBP203" s="4"/>
      <c r="CBQ203" s="4"/>
      <c r="CBR203" s="4"/>
      <c r="CBS203" s="4"/>
      <c r="CBT203" s="4"/>
      <c r="CBU203" s="4"/>
      <c r="CBV203" s="4"/>
      <c r="CBW203" s="4"/>
      <c r="CBX203" s="4"/>
      <c r="CBY203" s="4"/>
      <c r="CBZ203" s="4"/>
      <c r="CCA203" s="4"/>
      <c r="CCB203" s="4"/>
      <c r="CCC203" s="4"/>
      <c r="CCD203" s="4"/>
      <c r="CCE203" s="4"/>
      <c r="CCF203" s="4"/>
      <c r="CCG203" s="4"/>
      <c r="CCH203" s="4"/>
      <c r="CCI203" s="4"/>
      <c r="CCJ203" s="4"/>
      <c r="CCK203" s="4"/>
      <c r="CCL203" s="4"/>
      <c r="CCM203" s="4"/>
      <c r="CCN203" s="4"/>
      <c r="CCO203" s="4"/>
      <c r="CCP203" s="4"/>
      <c r="CCQ203" s="4"/>
      <c r="CCR203" s="4"/>
      <c r="CCS203" s="4"/>
      <c r="CCT203" s="4"/>
      <c r="CCU203" s="4"/>
      <c r="CCV203" s="4"/>
      <c r="CCW203" s="4"/>
      <c r="CCX203" s="4"/>
      <c r="CCY203" s="4"/>
      <c r="CCZ203" s="4"/>
      <c r="CDA203" s="4"/>
      <c r="CDB203" s="4"/>
      <c r="CDC203" s="4"/>
      <c r="CDD203" s="4"/>
      <c r="CDE203" s="4"/>
      <c r="CDF203" s="4"/>
      <c r="CDG203" s="4"/>
      <c r="CDH203" s="4"/>
      <c r="CDI203" s="4"/>
      <c r="CDJ203" s="4"/>
      <c r="CDK203" s="4"/>
      <c r="CDL203" s="4"/>
      <c r="CDM203" s="4"/>
      <c r="CDN203" s="4"/>
      <c r="CDO203" s="4"/>
      <c r="CDP203" s="4"/>
      <c r="CDQ203" s="4"/>
      <c r="CDR203" s="4"/>
      <c r="CDS203" s="4"/>
      <c r="CDT203" s="4"/>
      <c r="CDU203" s="4"/>
      <c r="CDV203" s="4"/>
      <c r="CDW203" s="4"/>
      <c r="CDX203" s="4"/>
      <c r="CDY203" s="4"/>
      <c r="CDZ203" s="4"/>
      <c r="CEA203" s="4"/>
      <c r="CEB203" s="4"/>
      <c r="CEC203" s="4"/>
      <c r="CED203" s="4"/>
      <c r="CEE203" s="4"/>
      <c r="CEF203" s="4"/>
      <c r="CEG203" s="4"/>
      <c r="CEH203" s="4"/>
      <c r="CEI203" s="4"/>
      <c r="CEJ203" s="4"/>
      <c r="CEK203" s="4"/>
      <c r="CEL203" s="4"/>
      <c r="CEM203" s="4"/>
      <c r="CEN203" s="4"/>
      <c r="CEO203" s="4"/>
      <c r="CEP203" s="4"/>
      <c r="CEQ203" s="4"/>
      <c r="CER203" s="4"/>
      <c r="CES203" s="4"/>
      <c r="CET203" s="4"/>
      <c r="CEU203" s="4"/>
      <c r="CEV203" s="4"/>
      <c r="CEW203" s="4"/>
      <c r="CEX203" s="4"/>
      <c r="CEY203" s="4"/>
      <c r="CEZ203" s="4"/>
      <c r="CFA203" s="4"/>
      <c r="CFB203" s="4"/>
      <c r="CFC203" s="4"/>
      <c r="CFD203" s="4"/>
      <c r="CFE203" s="4"/>
      <c r="CFF203" s="4"/>
      <c r="CFG203" s="4"/>
      <c r="CFH203" s="4"/>
      <c r="CFI203" s="4"/>
      <c r="CFJ203" s="4"/>
      <c r="CFK203" s="4"/>
      <c r="CFL203" s="4"/>
      <c r="CFM203" s="4"/>
      <c r="CFN203" s="4"/>
      <c r="CFO203" s="4"/>
      <c r="CFP203" s="4"/>
      <c r="CFQ203" s="4"/>
      <c r="CFR203" s="4"/>
      <c r="CFS203" s="4"/>
      <c r="CFT203" s="4"/>
      <c r="CFU203" s="4"/>
      <c r="CFV203" s="4"/>
      <c r="CFW203" s="4"/>
      <c r="CFX203" s="4"/>
      <c r="CFY203" s="4"/>
      <c r="CFZ203" s="4"/>
      <c r="CGA203" s="4"/>
      <c r="CGB203" s="4"/>
      <c r="CGC203" s="4"/>
      <c r="CGD203" s="4"/>
      <c r="CGE203" s="4"/>
      <c r="CGF203" s="4"/>
      <c r="CGG203" s="4"/>
      <c r="CGH203" s="4"/>
      <c r="CGI203" s="4"/>
      <c r="CGJ203" s="4"/>
      <c r="CGK203" s="4"/>
      <c r="CGL203" s="4"/>
      <c r="CGM203" s="4"/>
      <c r="CGN203" s="4"/>
      <c r="CGO203" s="4"/>
      <c r="CGP203" s="4"/>
      <c r="CGQ203" s="4"/>
      <c r="CGR203" s="4"/>
      <c r="CGS203" s="4"/>
      <c r="CGT203" s="4"/>
      <c r="CGU203" s="4"/>
      <c r="CGV203" s="4"/>
      <c r="CGW203" s="4"/>
      <c r="CGX203" s="4"/>
      <c r="CGY203" s="4"/>
      <c r="CGZ203" s="4"/>
      <c r="CHA203" s="4"/>
      <c r="CHB203" s="4"/>
      <c r="CHC203" s="4"/>
      <c r="CHD203" s="4"/>
      <c r="CHE203" s="4"/>
      <c r="CHF203" s="4"/>
      <c r="CHG203" s="4"/>
      <c r="CHH203" s="4"/>
      <c r="CHI203" s="4"/>
      <c r="CHJ203" s="4"/>
      <c r="CHK203" s="4"/>
      <c r="CHL203" s="4"/>
      <c r="CHM203" s="4"/>
      <c r="CHN203" s="4"/>
      <c r="CHO203" s="4"/>
      <c r="CHP203" s="4"/>
      <c r="CHQ203" s="4"/>
      <c r="CHR203" s="4"/>
      <c r="CHS203" s="4"/>
      <c r="CHT203" s="4"/>
      <c r="CHU203" s="4"/>
      <c r="CHV203" s="4"/>
      <c r="CHW203" s="4"/>
      <c r="CHX203" s="4"/>
      <c r="CHY203" s="4"/>
      <c r="CHZ203" s="4"/>
      <c r="CIA203" s="4"/>
      <c r="CIB203" s="4"/>
      <c r="CIC203" s="4"/>
      <c r="CID203" s="4"/>
      <c r="CIE203" s="4"/>
      <c r="CIF203" s="4"/>
      <c r="CIG203" s="4"/>
      <c r="CIH203" s="4"/>
      <c r="CII203" s="4"/>
      <c r="CIJ203" s="4"/>
      <c r="CIK203" s="4"/>
      <c r="CIL203" s="4"/>
      <c r="CIM203" s="4"/>
      <c r="CIN203" s="4"/>
      <c r="CIO203" s="4"/>
      <c r="CIP203" s="4"/>
      <c r="CIQ203" s="4"/>
      <c r="CIR203" s="4"/>
      <c r="CIS203" s="4"/>
      <c r="CIT203" s="4"/>
      <c r="CIU203" s="4"/>
      <c r="CIV203" s="4"/>
      <c r="CIW203" s="4"/>
      <c r="CIX203" s="4"/>
      <c r="CIY203" s="4"/>
      <c r="CIZ203" s="4"/>
      <c r="CJA203" s="4"/>
      <c r="CJB203" s="4"/>
      <c r="CJC203" s="4"/>
      <c r="CJD203" s="4"/>
      <c r="CJE203" s="4"/>
      <c r="CJF203" s="4"/>
      <c r="CJG203" s="4"/>
      <c r="CJH203" s="4"/>
      <c r="CJI203" s="4"/>
      <c r="CJJ203" s="4"/>
      <c r="CJK203" s="4"/>
      <c r="CJL203" s="4"/>
      <c r="CJM203" s="4"/>
      <c r="CJN203" s="4"/>
      <c r="CJO203" s="4"/>
      <c r="CJP203" s="4"/>
      <c r="CJQ203" s="4"/>
      <c r="CJR203" s="4"/>
      <c r="CJS203" s="4"/>
      <c r="CJT203" s="4"/>
      <c r="CJU203" s="4"/>
      <c r="CJV203" s="4"/>
      <c r="CJW203" s="4"/>
      <c r="CJX203" s="4"/>
      <c r="CJY203" s="4"/>
      <c r="CJZ203" s="4"/>
      <c r="CKA203" s="4"/>
      <c r="CKB203" s="4"/>
      <c r="CKC203" s="4"/>
      <c r="CKD203" s="4"/>
      <c r="CKE203" s="4"/>
      <c r="CKF203" s="4"/>
      <c r="CKG203" s="4"/>
      <c r="CKH203" s="4"/>
      <c r="CKI203" s="4"/>
      <c r="CKJ203" s="4"/>
      <c r="CKK203" s="4"/>
      <c r="CKL203" s="4"/>
      <c r="CKM203" s="4"/>
      <c r="CKN203" s="4"/>
      <c r="CKO203" s="4"/>
      <c r="CKP203" s="4"/>
      <c r="CKQ203" s="4"/>
      <c r="CKR203" s="4"/>
      <c r="CKS203" s="4"/>
      <c r="CKT203" s="4"/>
      <c r="CKU203" s="4"/>
      <c r="CKV203" s="4"/>
      <c r="CKW203" s="4"/>
      <c r="CKX203" s="4"/>
      <c r="CKY203" s="4"/>
      <c r="CKZ203" s="4"/>
      <c r="CLA203" s="4"/>
      <c r="CLB203" s="4"/>
      <c r="CLC203" s="4"/>
      <c r="CLD203" s="4"/>
      <c r="CLE203" s="4"/>
      <c r="CLF203" s="4"/>
      <c r="CLG203" s="4"/>
      <c r="CLH203" s="4"/>
      <c r="CLI203" s="4"/>
      <c r="CLJ203" s="4"/>
      <c r="CLK203" s="4"/>
      <c r="CLL203" s="4"/>
      <c r="CLM203" s="4"/>
      <c r="CLN203" s="4"/>
      <c r="CLO203" s="4"/>
      <c r="CLP203" s="4"/>
      <c r="CLQ203" s="4"/>
      <c r="CLR203" s="4"/>
      <c r="CLS203" s="4"/>
      <c r="CLT203" s="4"/>
      <c r="CLU203" s="4"/>
      <c r="CLV203" s="4"/>
      <c r="CLW203" s="4"/>
      <c r="CLX203" s="4"/>
      <c r="CLY203" s="4"/>
      <c r="CLZ203" s="4"/>
      <c r="CMA203" s="4"/>
      <c r="CMB203" s="4"/>
      <c r="CMC203" s="4"/>
      <c r="CMD203" s="4"/>
      <c r="CME203" s="4"/>
      <c r="CMF203" s="4"/>
      <c r="CMG203" s="4"/>
      <c r="CMH203" s="4"/>
      <c r="CMI203" s="4"/>
      <c r="CMJ203" s="4"/>
      <c r="CMK203" s="4"/>
      <c r="CML203" s="4"/>
      <c r="CMM203" s="4"/>
      <c r="CMN203" s="4"/>
      <c r="CMO203" s="4"/>
      <c r="CMP203" s="4"/>
      <c r="CMQ203" s="4"/>
      <c r="CMR203" s="4"/>
      <c r="CMS203" s="4"/>
      <c r="CMT203" s="4"/>
      <c r="CMU203" s="4"/>
      <c r="CMV203" s="4"/>
      <c r="CMW203" s="4"/>
      <c r="CMX203" s="4"/>
      <c r="CMY203" s="4"/>
      <c r="CMZ203" s="4"/>
      <c r="CNA203" s="4"/>
      <c r="CNB203" s="4"/>
      <c r="CNC203" s="4"/>
      <c r="CND203" s="4"/>
      <c r="CNE203" s="4"/>
      <c r="CNF203" s="4"/>
      <c r="CNG203" s="4"/>
      <c r="CNH203" s="4"/>
      <c r="CNI203" s="4"/>
      <c r="CNJ203" s="4"/>
      <c r="CNK203" s="4"/>
      <c r="CNL203" s="4"/>
      <c r="CNM203" s="4"/>
      <c r="CNN203" s="4"/>
      <c r="CNO203" s="4"/>
      <c r="CNP203" s="4"/>
      <c r="CNQ203" s="4"/>
      <c r="CNR203" s="4"/>
      <c r="CNS203" s="4"/>
      <c r="CNT203" s="4"/>
      <c r="CNU203" s="4"/>
      <c r="CNV203" s="4"/>
      <c r="CNW203" s="4"/>
      <c r="CNX203" s="4"/>
      <c r="CNY203" s="4"/>
      <c r="CNZ203" s="4"/>
      <c r="COA203" s="4"/>
      <c r="COB203" s="4"/>
      <c r="COC203" s="4"/>
      <c r="COD203" s="4"/>
      <c r="COE203" s="4"/>
      <c r="COF203" s="4"/>
      <c r="COG203" s="4"/>
      <c r="COH203" s="4"/>
      <c r="COI203" s="4"/>
      <c r="COJ203" s="4"/>
      <c r="COK203" s="4"/>
      <c r="COL203" s="4"/>
      <c r="COM203" s="4"/>
      <c r="CON203" s="4"/>
      <c r="COO203" s="4"/>
      <c r="COP203" s="4"/>
      <c r="COQ203" s="4"/>
      <c r="COR203" s="4"/>
      <c r="COS203" s="4"/>
      <c r="COT203" s="4"/>
      <c r="COU203" s="4"/>
      <c r="COV203" s="4"/>
      <c r="COW203" s="4"/>
      <c r="COX203" s="4"/>
      <c r="COY203" s="4"/>
      <c r="COZ203" s="4"/>
      <c r="CPA203" s="4"/>
      <c r="CPB203" s="4"/>
      <c r="CPC203" s="4"/>
      <c r="CPD203" s="4"/>
      <c r="CPE203" s="4"/>
      <c r="CPF203" s="4"/>
      <c r="CPG203" s="4"/>
      <c r="CPH203" s="4"/>
      <c r="CPI203" s="4"/>
      <c r="CPJ203" s="4"/>
      <c r="CPK203" s="4"/>
      <c r="CPL203" s="4"/>
      <c r="CPM203" s="4"/>
      <c r="CPN203" s="4"/>
      <c r="CPO203" s="4"/>
      <c r="CPP203" s="4"/>
      <c r="CPQ203" s="4"/>
      <c r="CPR203" s="4"/>
      <c r="CPS203" s="4"/>
      <c r="CPT203" s="4"/>
      <c r="CPU203" s="4"/>
      <c r="CPV203" s="4"/>
      <c r="CPW203" s="4"/>
      <c r="CPX203" s="4"/>
      <c r="CPY203" s="4"/>
      <c r="CPZ203" s="4"/>
      <c r="CQA203" s="4"/>
      <c r="CQB203" s="4"/>
      <c r="CQC203" s="4"/>
      <c r="CQD203" s="4"/>
      <c r="CQE203" s="4"/>
      <c r="CQF203" s="4"/>
      <c r="CQG203" s="4"/>
      <c r="CQH203" s="4"/>
      <c r="CQI203" s="4"/>
      <c r="CQJ203" s="4"/>
      <c r="CQK203" s="4"/>
      <c r="CQL203" s="4"/>
      <c r="CQM203" s="4"/>
      <c r="CQN203" s="4"/>
      <c r="CQO203" s="4"/>
      <c r="CQP203" s="4"/>
      <c r="CQQ203" s="4"/>
      <c r="CQR203" s="4"/>
      <c r="CQS203" s="4"/>
      <c r="CQT203" s="4"/>
      <c r="CQU203" s="4"/>
      <c r="CQV203" s="4"/>
      <c r="CQW203" s="4"/>
      <c r="CQX203" s="4"/>
      <c r="CQY203" s="4"/>
      <c r="CQZ203" s="4"/>
      <c r="CRA203" s="4"/>
      <c r="CRB203" s="4"/>
      <c r="CRC203" s="4"/>
      <c r="CRD203" s="4"/>
      <c r="CRE203" s="4"/>
      <c r="CRF203" s="4"/>
      <c r="CRG203" s="4"/>
      <c r="CRH203" s="4"/>
      <c r="CRI203" s="4"/>
      <c r="CRJ203" s="4"/>
      <c r="CRK203" s="4"/>
      <c r="CRL203" s="4"/>
      <c r="CRM203" s="4"/>
      <c r="CRN203" s="4"/>
      <c r="CRO203" s="4"/>
      <c r="CRP203" s="4"/>
      <c r="CRQ203" s="4"/>
      <c r="CRR203" s="4"/>
      <c r="CRS203" s="4"/>
      <c r="CRT203" s="4"/>
      <c r="CRU203" s="4"/>
      <c r="CRV203" s="4"/>
      <c r="CRW203" s="4"/>
      <c r="CRX203" s="4"/>
      <c r="CRY203" s="4"/>
      <c r="CRZ203" s="4"/>
      <c r="CSA203" s="4"/>
      <c r="CSB203" s="4"/>
      <c r="CSC203" s="4"/>
      <c r="CSD203" s="4"/>
      <c r="CSE203" s="4"/>
      <c r="CSF203" s="4"/>
      <c r="CSG203" s="4"/>
      <c r="CSH203" s="4"/>
      <c r="CSI203" s="4"/>
      <c r="CSJ203" s="4"/>
      <c r="CSK203" s="4"/>
      <c r="CSL203" s="4"/>
      <c r="CSM203" s="4"/>
      <c r="CSN203" s="4"/>
      <c r="CSO203" s="4"/>
      <c r="CSP203" s="4"/>
      <c r="CSQ203" s="4"/>
      <c r="CSR203" s="4"/>
      <c r="CSS203" s="4"/>
      <c r="CST203" s="4"/>
      <c r="CSU203" s="4"/>
      <c r="CSV203" s="4"/>
      <c r="CSW203" s="4"/>
      <c r="CSX203" s="4"/>
      <c r="CSY203" s="4"/>
      <c r="CSZ203" s="4"/>
      <c r="CTA203" s="4"/>
      <c r="CTB203" s="4"/>
      <c r="CTC203" s="4"/>
      <c r="CTD203" s="4"/>
      <c r="CTE203" s="4"/>
      <c r="CTF203" s="4"/>
      <c r="CTG203" s="4"/>
      <c r="CTH203" s="4"/>
      <c r="CTI203" s="4"/>
      <c r="CTJ203" s="4"/>
      <c r="CTK203" s="4"/>
      <c r="CTL203" s="4"/>
      <c r="CTM203" s="4"/>
      <c r="CTN203" s="4"/>
      <c r="CTO203" s="4"/>
      <c r="CTP203" s="4"/>
      <c r="CTQ203" s="4"/>
      <c r="CTR203" s="4"/>
      <c r="CTS203" s="4"/>
      <c r="CTT203" s="4"/>
      <c r="CTU203" s="4"/>
      <c r="CTV203" s="4"/>
      <c r="CTW203" s="4"/>
      <c r="CTX203" s="4"/>
      <c r="CTY203" s="4"/>
      <c r="CTZ203" s="4"/>
      <c r="CUA203" s="4"/>
      <c r="CUB203" s="4"/>
      <c r="CUC203" s="4"/>
      <c r="CUD203" s="4"/>
      <c r="CUE203" s="4"/>
      <c r="CUF203" s="4"/>
      <c r="CUG203" s="4"/>
      <c r="CUH203" s="4"/>
      <c r="CUI203" s="4"/>
      <c r="CUJ203" s="4"/>
      <c r="CUK203" s="4"/>
      <c r="CUL203" s="4"/>
      <c r="CUM203" s="4"/>
      <c r="CUN203" s="4"/>
      <c r="CUO203" s="4"/>
      <c r="CUP203" s="4"/>
      <c r="CUQ203" s="4"/>
      <c r="CUR203" s="4"/>
      <c r="CUS203" s="4"/>
      <c r="CUT203" s="4"/>
      <c r="CUU203" s="4"/>
      <c r="CUV203" s="4"/>
      <c r="CUW203" s="4"/>
      <c r="CUX203" s="4"/>
      <c r="CUY203" s="4"/>
      <c r="CUZ203" s="4"/>
      <c r="CVA203" s="4"/>
      <c r="CVB203" s="4"/>
      <c r="CVC203" s="4"/>
      <c r="CVD203" s="4"/>
      <c r="CVE203" s="4"/>
      <c r="CVF203" s="4"/>
      <c r="CVG203" s="4"/>
      <c r="CVH203" s="4"/>
      <c r="CVI203" s="4"/>
      <c r="CVJ203" s="4"/>
      <c r="CVK203" s="4"/>
      <c r="CVL203" s="4"/>
      <c r="CVM203" s="4"/>
      <c r="CVN203" s="4"/>
      <c r="CVO203" s="4"/>
      <c r="CVP203" s="4"/>
      <c r="CVQ203" s="4"/>
      <c r="CVR203" s="4"/>
      <c r="CVS203" s="4"/>
      <c r="CVT203" s="4"/>
      <c r="CVU203" s="4"/>
      <c r="CVV203" s="4"/>
      <c r="CVW203" s="4"/>
      <c r="CVX203" s="4"/>
      <c r="CVY203" s="4"/>
      <c r="CVZ203" s="4"/>
      <c r="CWA203" s="4"/>
      <c r="CWB203" s="4"/>
      <c r="CWC203" s="4"/>
      <c r="CWD203" s="4"/>
      <c r="CWE203" s="4"/>
      <c r="CWF203" s="4"/>
      <c r="CWG203" s="4"/>
      <c r="CWH203" s="4"/>
      <c r="CWI203" s="4"/>
      <c r="CWJ203" s="4"/>
      <c r="CWK203" s="4"/>
      <c r="CWL203" s="4"/>
      <c r="CWM203" s="4"/>
      <c r="CWN203" s="4"/>
      <c r="CWO203" s="4"/>
      <c r="CWP203" s="4"/>
      <c r="CWQ203" s="4"/>
      <c r="CWR203" s="4"/>
      <c r="CWS203" s="4"/>
      <c r="CWT203" s="4"/>
      <c r="CWU203" s="4"/>
      <c r="CWV203" s="4"/>
      <c r="CWW203" s="4"/>
      <c r="CWX203" s="4"/>
      <c r="CWY203" s="4"/>
      <c r="CWZ203" s="4"/>
      <c r="CXA203" s="4"/>
      <c r="CXB203" s="4"/>
      <c r="CXC203" s="4"/>
      <c r="CXD203" s="4"/>
      <c r="CXE203" s="4"/>
      <c r="CXF203" s="4"/>
      <c r="CXG203" s="4"/>
      <c r="CXH203" s="4"/>
      <c r="CXI203" s="4"/>
      <c r="CXJ203" s="4"/>
      <c r="CXK203" s="4"/>
      <c r="CXL203" s="4"/>
      <c r="CXM203" s="4"/>
      <c r="CXN203" s="4"/>
      <c r="CXO203" s="4"/>
      <c r="CXP203" s="4"/>
      <c r="CXQ203" s="4"/>
      <c r="CXR203" s="4"/>
      <c r="CXS203" s="4"/>
      <c r="CXT203" s="4"/>
      <c r="CXU203" s="4"/>
      <c r="CXV203" s="4"/>
      <c r="CXW203" s="4"/>
      <c r="CXX203" s="4"/>
      <c r="CXY203" s="4"/>
      <c r="CXZ203" s="4"/>
      <c r="CYA203" s="4"/>
      <c r="CYB203" s="4"/>
      <c r="CYC203" s="4"/>
      <c r="CYD203" s="4"/>
      <c r="CYE203" s="4"/>
      <c r="CYF203" s="4"/>
      <c r="CYG203" s="4"/>
      <c r="CYH203" s="4"/>
      <c r="CYI203" s="4"/>
      <c r="CYJ203" s="4"/>
      <c r="CYK203" s="4"/>
      <c r="CYL203" s="4"/>
      <c r="CYM203" s="4"/>
      <c r="CYN203" s="4"/>
      <c r="CYO203" s="4"/>
      <c r="CYP203" s="4"/>
      <c r="CYQ203" s="4"/>
      <c r="CYR203" s="4"/>
      <c r="CYS203" s="4"/>
      <c r="CYT203" s="4"/>
      <c r="CYU203" s="4"/>
      <c r="CYV203" s="4"/>
      <c r="CYW203" s="4"/>
      <c r="CYX203" s="4"/>
      <c r="CYY203" s="4"/>
      <c r="CYZ203" s="4"/>
      <c r="CZA203" s="4"/>
      <c r="CZB203" s="4"/>
      <c r="CZC203" s="4"/>
      <c r="CZD203" s="4"/>
      <c r="CZE203" s="4"/>
      <c r="CZF203" s="4"/>
      <c r="CZG203" s="4"/>
      <c r="CZH203" s="4"/>
      <c r="CZI203" s="4"/>
      <c r="CZJ203" s="4"/>
      <c r="CZK203" s="4"/>
      <c r="CZL203" s="4"/>
      <c r="CZM203" s="4"/>
      <c r="CZN203" s="4"/>
      <c r="CZO203" s="4"/>
      <c r="CZP203" s="4"/>
      <c r="CZQ203" s="4"/>
      <c r="CZR203" s="4"/>
      <c r="CZS203" s="4"/>
      <c r="CZT203" s="4"/>
      <c r="CZU203" s="4"/>
      <c r="CZV203" s="4"/>
      <c r="CZW203" s="4"/>
      <c r="CZX203" s="4"/>
      <c r="CZY203" s="4"/>
      <c r="CZZ203" s="4"/>
      <c r="DAA203" s="4"/>
      <c r="DAB203" s="4"/>
      <c r="DAC203" s="4"/>
      <c r="DAD203" s="4"/>
      <c r="DAE203" s="4"/>
      <c r="DAF203" s="4"/>
      <c r="DAG203" s="4"/>
      <c r="DAH203" s="4"/>
      <c r="DAI203" s="4"/>
      <c r="DAJ203" s="4"/>
      <c r="DAK203" s="4"/>
      <c r="DAL203" s="4"/>
      <c r="DAM203" s="4"/>
      <c r="DAN203" s="4"/>
      <c r="DAO203" s="4"/>
      <c r="DAP203" s="4"/>
      <c r="DAQ203" s="4"/>
      <c r="DAR203" s="4"/>
      <c r="DAS203" s="4"/>
      <c r="DAT203" s="4"/>
      <c r="DAU203" s="4"/>
      <c r="DAV203" s="4"/>
      <c r="DAW203" s="4"/>
      <c r="DAX203" s="4"/>
      <c r="DAY203" s="4"/>
      <c r="DAZ203" s="4"/>
      <c r="DBA203" s="4"/>
      <c r="DBB203" s="4"/>
      <c r="DBC203" s="4"/>
      <c r="DBD203" s="4"/>
      <c r="DBE203" s="4"/>
      <c r="DBF203" s="4"/>
      <c r="DBG203" s="4"/>
      <c r="DBH203" s="4"/>
      <c r="DBI203" s="4"/>
      <c r="DBJ203" s="4"/>
      <c r="DBK203" s="4"/>
      <c r="DBL203" s="4"/>
      <c r="DBM203" s="4"/>
      <c r="DBN203" s="4"/>
      <c r="DBO203" s="4"/>
      <c r="DBP203" s="4"/>
      <c r="DBQ203" s="4"/>
      <c r="DBR203" s="4"/>
      <c r="DBS203" s="4"/>
      <c r="DBT203" s="4"/>
      <c r="DBU203" s="4"/>
      <c r="DBV203" s="4"/>
      <c r="DBW203" s="4"/>
      <c r="DBX203" s="4"/>
      <c r="DBY203" s="4"/>
      <c r="DBZ203" s="4"/>
      <c r="DCA203" s="4"/>
      <c r="DCB203" s="4"/>
      <c r="DCC203" s="4"/>
      <c r="DCD203" s="4"/>
      <c r="DCE203" s="4"/>
      <c r="DCF203" s="4"/>
      <c r="DCG203" s="4"/>
      <c r="DCH203" s="4"/>
      <c r="DCI203" s="4"/>
      <c r="DCJ203" s="4"/>
      <c r="DCK203" s="4"/>
      <c r="DCL203" s="4"/>
      <c r="DCM203" s="4"/>
      <c r="DCN203" s="4"/>
      <c r="DCO203" s="4"/>
      <c r="DCP203" s="4"/>
      <c r="DCQ203" s="4"/>
      <c r="DCR203" s="4"/>
      <c r="DCS203" s="4"/>
      <c r="DCT203" s="4"/>
      <c r="DCU203" s="4"/>
      <c r="DCV203" s="4"/>
      <c r="DCW203" s="4"/>
      <c r="DCX203" s="4"/>
      <c r="DCY203" s="4"/>
      <c r="DCZ203" s="4"/>
      <c r="DDA203" s="4"/>
      <c r="DDB203" s="4"/>
      <c r="DDC203" s="4"/>
      <c r="DDD203" s="4"/>
      <c r="DDE203" s="4"/>
      <c r="DDF203" s="4"/>
      <c r="DDG203" s="4"/>
      <c r="DDH203" s="4"/>
      <c r="DDI203" s="4"/>
      <c r="DDJ203" s="4"/>
      <c r="DDK203" s="4"/>
      <c r="DDL203" s="4"/>
      <c r="DDM203" s="4"/>
      <c r="DDN203" s="4"/>
      <c r="DDO203" s="4"/>
      <c r="DDP203" s="4"/>
      <c r="DDQ203" s="4"/>
      <c r="DDR203" s="4"/>
      <c r="DDS203" s="4"/>
      <c r="DDT203" s="4"/>
      <c r="DDU203" s="4"/>
      <c r="DDV203" s="4"/>
      <c r="DDW203" s="4"/>
      <c r="DDX203" s="4"/>
      <c r="DDY203" s="4"/>
      <c r="DDZ203" s="4"/>
      <c r="DEA203" s="4"/>
      <c r="DEB203" s="4"/>
      <c r="DEC203" s="4"/>
      <c r="DED203" s="4"/>
      <c r="DEE203" s="4"/>
      <c r="DEF203" s="4"/>
      <c r="DEG203" s="4"/>
      <c r="DEH203" s="4"/>
      <c r="DEI203" s="4"/>
      <c r="DEJ203" s="4"/>
      <c r="DEK203" s="4"/>
      <c r="DEL203" s="4"/>
      <c r="DEM203" s="4"/>
      <c r="DEN203" s="4"/>
      <c r="DEO203" s="4"/>
      <c r="DEP203" s="4"/>
      <c r="DEQ203" s="4"/>
      <c r="DER203" s="4"/>
      <c r="DES203" s="4"/>
      <c r="DET203" s="4"/>
      <c r="DEU203" s="4"/>
      <c r="DEV203" s="4"/>
      <c r="DEW203" s="4"/>
      <c r="DEX203" s="4"/>
      <c r="DEY203" s="4"/>
      <c r="DEZ203" s="4"/>
      <c r="DFA203" s="4"/>
      <c r="DFB203" s="4"/>
      <c r="DFC203" s="4"/>
      <c r="DFD203" s="4"/>
      <c r="DFE203" s="4"/>
      <c r="DFF203" s="4"/>
      <c r="DFG203" s="4"/>
      <c r="DFH203" s="4"/>
      <c r="DFI203" s="4"/>
      <c r="DFJ203" s="4"/>
      <c r="DFK203" s="4"/>
      <c r="DFL203" s="4"/>
      <c r="DFM203" s="4"/>
      <c r="DFN203" s="4"/>
      <c r="DFO203" s="4"/>
      <c r="DFP203" s="4"/>
      <c r="DFQ203" s="4"/>
      <c r="DFR203" s="4"/>
      <c r="DFS203" s="4"/>
      <c r="DFT203" s="4"/>
      <c r="DFU203" s="4"/>
      <c r="DFV203" s="4"/>
      <c r="DFW203" s="4"/>
      <c r="DFX203" s="4"/>
      <c r="DFY203" s="4"/>
      <c r="DFZ203" s="4"/>
      <c r="DGA203" s="4"/>
      <c r="DGB203" s="4"/>
      <c r="DGC203" s="4"/>
      <c r="DGD203" s="4"/>
      <c r="DGE203" s="4"/>
      <c r="DGF203" s="4"/>
      <c r="DGG203" s="4"/>
      <c r="DGH203" s="4"/>
      <c r="DGI203" s="4"/>
      <c r="DGJ203" s="4"/>
      <c r="DGK203" s="4"/>
      <c r="DGL203" s="4"/>
      <c r="DGM203" s="4"/>
      <c r="DGN203" s="4"/>
      <c r="DGO203" s="4"/>
      <c r="DGP203" s="4"/>
      <c r="DGQ203" s="4"/>
      <c r="DGR203" s="4"/>
      <c r="DGS203" s="4"/>
      <c r="DGT203" s="4"/>
      <c r="DGU203" s="4"/>
      <c r="DGV203" s="4"/>
      <c r="DGW203" s="4"/>
      <c r="DGX203" s="4"/>
      <c r="DGY203" s="4"/>
      <c r="DGZ203" s="4"/>
      <c r="DHA203" s="4"/>
      <c r="DHB203" s="4"/>
      <c r="DHC203" s="4"/>
      <c r="DHD203" s="4"/>
      <c r="DHE203" s="4"/>
      <c r="DHF203" s="4"/>
      <c r="DHG203" s="4"/>
      <c r="DHH203" s="4"/>
      <c r="DHI203" s="4"/>
      <c r="DHJ203" s="4"/>
      <c r="DHK203" s="4"/>
      <c r="DHL203" s="4"/>
      <c r="DHM203" s="4"/>
      <c r="DHN203" s="4"/>
      <c r="DHO203" s="4"/>
      <c r="DHP203" s="4"/>
      <c r="DHQ203" s="4"/>
      <c r="DHR203" s="4"/>
      <c r="DHS203" s="4"/>
      <c r="DHT203" s="4"/>
      <c r="DHU203" s="4"/>
      <c r="DHV203" s="4"/>
      <c r="DHW203" s="4"/>
      <c r="DHX203" s="4"/>
      <c r="DHY203" s="4"/>
      <c r="DHZ203" s="4"/>
      <c r="DIA203" s="4"/>
      <c r="DIB203" s="4"/>
      <c r="DIC203" s="4"/>
      <c r="DID203" s="4"/>
      <c r="DIE203" s="4"/>
      <c r="DIF203" s="4"/>
      <c r="DIG203" s="4"/>
      <c r="DIH203" s="4"/>
      <c r="DII203" s="4"/>
      <c r="DIJ203" s="4"/>
      <c r="DIK203" s="4"/>
      <c r="DIL203" s="4"/>
      <c r="DIM203" s="4"/>
      <c r="DIN203" s="4"/>
      <c r="DIO203" s="4"/>
      <c r="DIP203" s="4"/>
      <c r="DIQ203" s="4"/>
      <c r="DIR203" s="4"/>
      <c r="DIS203" s="4"/>
      <c r="DIT203" s="4"/>
      <c r="DIU203" s="4"/>
      <c r="DIV203" s="4"/>
      <c r="DIW203" s="4"/>
      <c r="DIX203" s="4"/>
      <c r="DIY203" s="4"/>
      <c r="DIZ203" s="4"/>
      <c r="DJA203" s="4"/>
      <c r="DJB203" s="4"/>
      <c r="DJC203" s="4"/>
      <c r="DJD203" s="4"/>
      <c r="DJE203" s="4"/>
      <c r="DJF203" s="4"/>
      <c r="DJG203" s="4"/>
      <c r="DJH203" s="4"/>
      <c r="DJI203" s="4"/>
      <c r="DJJ203" s="4"/>
      <c r="DJK203" s="4"/>
      <c r="DJL203" s="4"/>
      <c r="DJM203" s="4"/>
      <c r="DJN203" s="4"/>
      <c r="DJO203" s="4"/>
      <c r="DJP203" s="4"/>
      <c r="DJQ203" s="4"/>
      <c r="DJR203" s="4"/>
      <c r="DJS203" s="4"/>
      <c r="DJT203" s="4"/>
      <c r="DJU203" s="4"/>
      <c r="DJV203" s="4"/>
      <c r="DJW203" s="4"/>
      <c r="DJX203" s="4"/>
      <c r="DJY203" s="4"/>
      <c r="DJZ203" s="4"/>
      <c r="DKA203" s="4"/>
      <c r="DKB203" s="4"/>
      <c r="DKC203" s="4"/>
      <c r="DKD203" s="4"/>
      <c r="DKE203" s="4"/>
      <c r="DKF203" s="4"/>
      <c r="DKG203" s="4"/>
      <c r="DKH203" s="4"/>
      <c r="DKI203" s="4"/>
      <c r="DKJ203" s="4"/>
      <c r="DKK203" s="4"/>
      <c r="DKL203" s="4"/>
      <c r="DKM203" s="4"/>
      <c r="DKN203" s="4"/>
      <c r="DKO203" s="4"/>
      <c r="DKP203" s="4"/>
      <c r="DKQ203" s="4"/>
      <c r="DKR203" s="4"/>
      <c r="DKS203" s="4"/>
      <c r="DKT203" s="4"/>
      <c r="DKU203" s="4"/>
      <c r="DKV203" s="4"/>
      <c r="DKW203" s="4"/>
      <c r="DKX203" s="4"/>
      <c r="DKY203" s="4"/>
      <c r="DKZ203" s="4"/>
      <c r="DLA203" s="4"/>
      <c r="DLB203" s="4"/>
      <c r="DLC203" s="4"/>
      <c r="DLD203" s="4"/>
      <c r="DLE203" s="4"/>
      <c r="DLF203" s="4"/>
      <c r="DLG203" s="4"/>
      <c r="DLH203" s="4"/>
      <c r="DLI203" s="4"/>
      <c r="DLJ203" s="4"/>
      <c r="DLK203" s="4"/>
      <c r="DLL203" s="4"/>
      <c r="DLM203" s="4"/>
      <c r="DLN203" s="4"/>
      <c r="DLO203" s="4"/>
      <c r="DLP203" s="4"/>
      <c r="DLQ203" s="4"/>
      <c r="DLR203" s="4"/>
      <c r="DLS203" s="4"/>
      <c r="DLT203" s="4"/>
      <c r="DLU203" s="4"/>
      <c r="DLV203" s="4"/>
      <c r="DLW203" s="4"/>
      <c r="DLX203" s="4"/>
      <c r="DLY203" s="4"/>
      <c r="DLZ203" s="4"/>
      <c r="DMA203" s="4"/>
      <c r="DMB203" s="4"/>
      <c r="DMC203" s="4"/>
      <c r="DMD203" s="4"/>
      <c r="DME203" s="4"/>
      <c r="DMF203" s="4"/>
      <c r="DMG203" s="4"/>
      <c r="DMH203" s="4"/>
      <c r="DMI203" s="4"/>
      <c r="DMJ203" s="4"/>
      <c r="DMK203" s="4"/>
      <c r="DML203" s="4"/>
      <c r="DMM203" s="4"/>
      <c r="DMN203" s="4"/>
      <c r="DMO203" s="4"/>
      <c r="DMP203" s="4"/>
      <c r="DMQ203" s="4"/>
      <c r="DMR203" s="4"/>
      <c r="DMS203" s="4"/>
      <c r="DMT203" s="4"/>
      <c r="DMU203" s="4"/>
      <c r="DMV203" s="4"/>
      <c r="DMW203" s="4"/>
      <c r="DMX203" s="4"/>
      <c r="DMY203" s="4"/>
      <c r="DMZ203" s="4"/>
      <c r="DNA203" s="4"/>
      <c r="DNB203" s="4"/>
      <c r="DNC203" s="4"/>
      <c r="DND203" s="4"/>
      <c r="DNE203" s="4"/>
      <c r="DNF203" s="4"/>
      <c r="DNG203" s="4"/>
      <c r="DNH203" s="4"/>
      <c r="DNI203" s="4"/>
      <c r="DNJ203" s="4"/>
      <c r="DNK203" s="4"/>
      <c r="DNL203" s="4"/>
      <c r="DNM203" s="4"/>
      <c r="DNN203" s="4"/>
      <c r="DNO203" s="4"/>
      <c r="DNP203" s="4"/>
      <c r="DNQ203" s="4"/>
      <c r="DNR203" s="4"/>
      <c r="DNS203" s="4"/>
      <c r="DNT203" s="4"/>
      <c r="DNU203" s="4"/>
      <c r="DNV203" s="4"/>
      <c r="DNW203" s="4"/>
      <c r="DNX203" s="4"/>
      <c r="DNY203" s="4"/>
      <c r="DNZ203" s="4"/>
      <c r="DOA203" s="4"/>
      <c r="DOB203" s="4"/>
      <c r="DOC203" s="4"/>
      <c r="DOD203" s="4"/>
      <c r="DOE203" s="4"/>
      <c r="DOF203" s="4"/>
      <c r="DOG203" s="4"/>
      <c r="DOH203" s="4"/>
      <c r="DOI203" s="4"/>
      <c r="DOJ203" s="4"/>
      <c r="DOK203" s="4"/>
      <c r="DOL203" s="4"/>
      <c r="DOM203" s="4"/>
      <c r="DON203" s="4"/>
      <c r="DOO203" s="4"/>
      <c r="DOP203" s="4"/>
      <c r="DOQ203" s="4"/>
      <c r="DOR203" s="4"/>
      <c r="DOS203" s="4"/>
      <c r="DOT203" s="4"/>
      <c r="DOU203" s="4"/>
      <c r="DOV203" s="4"/>
      <c r="DOW203" s="4"/>
      <c r="DOX203" s="4"/>
      <c r="DOY203" s="4"/>
      <c r="DOZ203" s="4"/>
      <c r="DPA203" s="4"/>
      <c r="DPB203" s="4"/>
      <c r="DPC203" s="4"/>
      <c r="DPD203" s="4"/>
      <c r="DPE203" s="4"/>
      <c r="DPF203" s="4"/>
      <c r="DPG203" s="4"/>
      <c r="DPH203" s="4"/>
      <c r="DPI203" s="4"/>
      <c r="DPJ203" s="4"/>
      <c r="DPK203" s="4"/>
      <c r="DPL203" s="4"/>
      <c r="DPM203" s="4"/>
      <c r="DPN203" s="4"/>
      <c r="DPO203" s="4"/>
      <c r="DPP203" s="4"/>
      <c r="DPQ203" s="4"/>
      <c r="DPR203" s="4"/>
      <c r="DPS203" s="4"/>
      <c r="DPT203" s="4"/>
      <c r="DPU203" s="4"/>
      <c r="DPV203" s="4"/>
      <c r="DPW203" s="4"/>
      <c r="DPX203" s="4"/>
      <c r="DPY203" s="4"/>
      <c r="DPZ203" s="4"/>
      <c r="DQA203" s="4"/>
      <c r="DQB203" s="4"/>
      <c r="DQC203" s="4"/>
      <c r="DQD203" s="4"/>
      <c r="DQE203" s="4"/>
      <c r="DQF203" s="4"/>
      <c r="DQG203" s="4"/>
      <c r="DQH203" s="4"/>
      <c r="DQI203" s="4"/>
      <c r="DQJ203" s="4"/>
      <c r="DQK203" s="4"/>
      <c r="DQL203" s="4"/>
      <c r="DQM203" s="4"/>
      <c r="DQN203" s="4"/>
      <c r="DQO203" s="4"/>
      <c r="DQP203" s="4"/>
      <c r="DQQ203" s="4"/>
      <c r="DQR203" s="4"/>
      <c r="DQS203" s="4"/>
      <c r="DQT203" s="4"/>
      <c r="DQU203" s="4"/>
      <c r="DQV203" s="4"/>
      <c r="DQW203" s="4"/>
      <c r="DQX203" s="4"/>
      <c r="DQY203" s="4"/>
      <c r="DQZ203" s="4"/>
      <c r="DRA203" s="4"/>
      <c r="DRB203" s="4"/>
      <c r="DRC203" s="4"/>
      <c r="DRD203" s="4"/>
      <c r="DRE203" s="4"/>
      <c r="DRF203" s="4"/>
      <c r="DRG203" s="4"/>
      <c r="DRH203" s="4"/>
      <c r="DRI203" s="4"/>
      <c r="DRJ203" s="4"/>
      <c r="DRK203" s="4"/>
      <c r="DRL203" s="4"/>
      <c r="DRM203" s="4"/>
      <c r="DRN203" s="4"/>
      <c r="DRO203" s="4"/>
      <c r="DRP203" s="4"/>
      <c r="DRQ203" s="4"/>
      <c r="DRR203" s="4"/>
      <c r="DRS203" s="4"/>
      <c r="DRT203" s="4"/>
      <c r="DRU203" s="4"/>
      <c r="DRV203" s="4"/>
      <c r="DRW203" s="4"/>
      <c r="DRX203" s="4"/>
      <c r="DRY203" s="4"/>
      <c r="DRZ203" s="4"/>
      <c r="DSA203" s="4"/>
      <c r="DSB203" s="4"/>
      <c r="DSC203" s="4"/>
      <c r="DSD203" s="4"/>
      <c r="DSE203" s="4"/>
      <c r="DSF203" s="4"/>
      <c r="DSG203" s="4"/>
      <c r="DSH203" s="4"/>
      <c r="DSI203" s="4"/>
      <c r="DSJ203" s="4"/>
      <c r="DSK203" s="4"/>
      <c r="DSL203" s="4"/>
      <c r="DSM203" s="4"/>
      <c r="DSN203" s="4"/>
      <c r="DSO203" s="4"/>
      <c r="DSP203" s="4"/>
      <c r="DSQ203" s="4"/>
      <c r="DSR203" s="4"/>
      <c r="DSS203" s="4"/>
      <c r="DST203" s="4"/>
      <c r="DSU203" s="4"/>
      <c r="DSV203" s="4"/>
      <c r="DSW203" s="4"/>
      <c r="DSX203" s="4"/>
      <c r="DSY203" s="4"/>
      <c r="DSZ203" s="4"/>
      <c r="DTA203" s="4"/>
      <c r="DTB203" s="4"/>
      <c r="DTC203" s="4"/>
      <c r="DTD203" s="4"/>
      <c r="DTE203" s="4"/>
      <c r="DTF203" s="4"/>
      <c r="DTG203" s="4"/>
      <c r="DTH203" s="4"/>
      <c r="DTI203" s="4"/>
      <c r="DTJ203" s="4"/>
      <c r="DTK203" s="4"/>
      <c r="DTL203" s="4"/>
      <c r="DTM203" s="4"/>
      <c r="DTN203" s="4"/>
      <c r="DTO203" s="4"/>
      <c r="DTP203" s="4"/>
      <c r="DTQ203" s="4"/>
      <c r="DTR203" s="4"/>
      <c r="DTS203" s="4"/>
      <c r="DTT203" s="4"/>
      <c r="DTU203" s="4"/>
      <c r="DTV203" s="4"/>
      <c r="DTW203" s="4"/>
      <c r="DTX203" s="4"/>
      <c r="DTY203" s="4"/>
      <c r="DTZ203" s="4"/>
      <c r="DUA203" s="4"/>
      <c r="DUB203" s="4"/>
      <c r="DUC203" s="4"/>
      <c r="DUD203" s="4"/>
      <c r="DUE203" s="4"/>
      <c r="DUF203" s="4"/>
      <c r="DUG203" s="4"/>
      <c r="DUH203" s="4"/>
      <c r="DUI203" s="4"/>
      <c r="DUJ203" s="4"/>
      <c r="DUK203" s="4"/>
      <c r="DUL203" s="4"/>
      <c r="DUM203" s="4"/>
      <c r="DUN203" s="4"/>
      <c r="DUO203" s="4"/>
      <c r="DUP203" s="4"/>
      <c r="DUQ203" s="4"/>
      <c r="DUR203" s="4"/>
      <c r="DUS203" s="4"/>
      <c r="DUT203" s="4"/>
      <c r="DUU203" s="4"/>
      <c r="DUV203" s="4"/>
      <c r="DUW203" s="4"/>
      <c r="DUX203" s="4"/>
      <c r="DUY203" s="4"/>
      <c r="DUZ203" s="4"/>
      <c r="DVA203" s="4"/>
      <c r="DVB203" s="4"/>
      <c r="DVC203" s="4"/>
      <c r="DVD203" s="4"/>
      <c r="DVE203" s="4"/>
      <c r="DVF203" s="4"/>
      <c r="DVG203" s="4"/>
      <c r="DVH203" s="4"/>
      <c r="DVI203" s="4"/>
      <c r="DVJ203" s="4"/>
      <c r="DVK203" s="4"/>
      <c r="DVL203" s="4"/>
      <c r="DVM203" s="4"/>
      <c r="DVN203" s="4"/>
      <c r="DVO203" s="4"/>
      <c r="DVP203" s="4"/>
      <c r="DVQ203" s="4"/>
      <c r="DVR203" s="4"/>
      <c r="DVS203" s="4"/>
      <c r="DVT203" s="4"/>
      <c r="DVU203" s="4"/>
      <c r="DVV203" s="4"/>
      <c r="DVW203" s="4"/>
      <c r="DVX203" s="4"/>
      <c r="DVY203" s="4"/>
      <c r="DVZ203" s="4"/>
      <c r="DWA203" s="4"/>
      <c r="DWB203" s="4"/>
      <c r="DWC203" s="4"/>
      <c r="DWD203" s="4"/>
      <c r="DWE203" s="4"/>
      <c r="DWF203" s="4"/>
      <c r="DWG203" s="4"/>
      <c r="DWH203" s="4"/>
      <c r="DWI203" s="4"/>
      <c r="DWJ203" s="4"/>
      <c r="DWK203" s="4"/>
      <c r="DWL203" s="4"/>
      <c r="DWM203" s="4"/>
      <c r="DWN203" s="4"/>
      <c r="DWO203" s="4"/>
      <c r="DWP203" s="4"/>
      <c r="DWQ203" s="4"/>
      <c r="DWR203" s="4"/>
      <c r="DWS203" s="4"/>
      <c r="DWT203" s="4"/>
      <c r="DWU203" s="4"/>
      <c r="DWV203" s="4"/>
      <c r="DWW203" s="4"/>
      <c r="DWX203" s="4"/>
      <c r="DWY203" s="4"/>
      <c r="DWZ203" s="4"/>
      <c r="DXA203" s="4"/>
      <c r="DXB203" s="4"/>
      <c r="DXC203" s="4"/>
      <c r="DXD203" s="4"/>
      <c r="DXE203" s="4"/>
      <c r="DXF203" s="4"/>
      <c r="DXG203" s="4"/>
      <c r="DXH203" s="4"/>
      <c r="DXI203" s="4"/>
      <c r="DXJ203" s="4"/>
      <c r="DXK203" s="4"/>
      <c r="DXL203" s="4"/>
      <c r="DXM203" s="4"/>
      <c r="DXN203" s="4"/>
      <c r="DXO203" s="4"/>
      <c r="DXP203" s="4"/>
      <c r="DXQ203" s="4"/>
      <c r="DXR203" s="4"/>
      <c r="DXS203" s="4"/>
      <c r="DXT203" s="4"/>
      <c r="DXU203" s="4"/>
      <c r="DXV203" s="4"/>
      <c r="DXW203" s="4"/>
      <c r="DXX203" s="4"/>
      <c r="DXY203" s="4"/>
      <c r="DXZ203" s="4"/>
      <c r="DYA203" s="4"/>
      <c r="DYB203" s="4"/>
      <c r="DYC203" s="4"/>
      <c r="DYD203" s="4"/>
      <c r="DYE203" s="4"/>
      <c r="DYF203" s="4"/>
      <c r="DYG203" s="4"/>
      <c r="DYH203" s="4"/>
      <c r="DYI203" s="4"/>
      <c r="DYJ203" s="4"/>
      <c r="DYK203" s="4"/>
      <c r="DYL203" s="4"/>
      <c r="DYM203" s="4"/>
      <c r="DYN203" s="4"/>
      <c r="DYO203" s="4"/>
      <c r="DYP203" s="4"/>
      <c r="DYQ203" s="4"/>
      <c r="DYR203" s="4"/>
      <c r="DYS203" s="4"/>
      <c r="DYT203" s="4"/>
      <c r="DYU203" s="4"/>
      <c r="DYV203" s="4"/>
      <c r="DYW203" s="4"/>
      <c r="DYX203" s="4"/>
      <c r="DYY203" s="4"/>
      <c r="DYZ203" s="4"/>
      <c r="DZA203" s="4"/>
      <c r="DZB203" s="4"/>
      <c r="DZC203" s="4"/>
      <c r="DZD203" s="4"/>
      <c r="DZE203" s="4"/>
      <c r="DZF203" s="4"/>
      <c r="DZG203" s="4"/>
      <c r="DZH203" s="4"/>
      <c r="DZI203" s="4"/>
      <c r="DZJ203" s="4"/>
      <c r="DZK203" s="4"/>
      <c r="DZL203" s="4"/>
      <c r="DZM203" s="4"/>
      <c r="DZN203" s="4"/>
      <c r="DZO203" s="4"/>
      <c r="DZP203" s="4"/>
      <c r="DZQ203" s="4"/>
      <c r="DZR203" s="4"/>
      <c r="DZS203" s="4"/>
      <c r="DZT203" s="4"/>
      <c r="DZU203" s="4"/>
      <c r="DZV203" s="4"/>
      <c r="DZW203" s="4"/>
      <c r="DZX203" s="4"/>
      <c r="DZY203" s="4"/>
      <c r="DZZ203" s="4"/>
      <c r="EAA203" s="4"/>
      <c r="EAB203" s="4"/>
      <c r="EAC203" s="4"/>
      <c r="EAD203" s="4"/>
      <c r="EAE203" s="4"/>
      <c r="EAF203" s="4"/>
      <c r="EAG203" s="4"/>
      <c r="EAH203" s="4"/>
      <c r="EAI203" s="4"/>
      <c r="EAJ203" s="4"/>
      <c r="EAK203" s="4"/>
      <c r="EAL203" s="4"/>
      <c r="EAM203" s="4"/>
      <c r="EAN203" s="4"/>
      <c r="EAO203" s="4"/>
      <c r="EAP203" s="4"/>
      <c r="EAQ203" s="4"/>
      <c r="EAR203" s="4"/>
      <c r="EAS203" s="4"/>
      <c r="EAT203" s="4"/>
      <c r="EAU203" s="4"/>
      <c r="EAV203" s="4"/>
      <c r="EAW203" s="4"/>
      <c r="EAX203" s="4"/>
      <c r="EAY203" s="4"/>
      <c r="EAZ203" s="4"/>
      <c r="EBA203" s="4"/>
      <c r="EBB203" s="4"/>
      <c r="EBC203" s="4"/>
      <c r="EBD203" s="4"/>
      <c r="EBE203" s="4"/>
      <c r="EBF203" s="4"/>
      <c r="EBG203" s="4"/>
      <c r="EBH203" s="4"/>
      <c r="EBI203" s="4"/>
      <c r="EBJ203" s="4"/>
      <c r="EBK203" s="4"/>
      <c r="EBL203" s="4"/>
      <c r="EBM203" s="4"/>
      <c r="EBN203" s="4"/>
      <c r="EBO203" s="4"/>
      <c r="EBP203" s="4"/>
      <c r="EBQ203" s="4"/>
      <c r="EBR203" s="4"/>
      <c r="EBS203" s="4"/>
      <c r="EBT203" s="4"/>
      <c r="EBU203" s="4"/>
      <c r="EBV203" s="4"/>
      <c r="EBW203" s="4"/>
      <c r="EBX203" s="4"/>
      <c r="EBY203" s="4"/>
      <c r="EBZ203" s="4"/>
      <c r="ECA203" s="4"/>
      <c r="ECB203" s="4"/>
      <c r="ECC203" s="4"/>
      <c r="ECD203" s="4"/>
      <c r="ECE203" s="4"/>
      <c r="ECF203" s="4"/>
      <c r="ECG203" s="4"/>
      <c r="ECH203" s="4"/>
      <c r="ECI203" s="4"/>
      <c r="ECJ203" s="4"/>
      <c r="ECK203" s="4"/>
      <c r="ECL203" s="4"/>
      <c r="ECM203" s="4"/>
      <c r="ECN203" s="4"/>
      <c r="ECO203" s="4"/>
      <c r="ECP203" s="4"/>
      <c r="ECQ203" s="4"/>
      <c r="ECR203" s="4"/>
      <c r="ECS203" s="4"/>
      <c r="ECT203" s="4"/>
      <c r="ECU203" s="4"/>
      <c r="ECV203" s="4"/>
      <c r="ECW203" s="4"/>
      <c r="ECX203" s="4"/>
      <c r="ECY203" s="4"/>
      <c r="ECZ203" s="4"/>
      <c r="EDA203" s="4"/>
      <c r="EDB203" s="4"/>
      <c r="EDC203" s="4"/>
      <c r="EDD203" s="4"/>
      <c r="EDE203" s="4"/>
      <c r="EDF203" s="4"/>
      <c r="EDG203" s="4"/>
      <c r="EDH203" s="4"/>
      <c r="EDI203" s="4"/>
      <c r="EDJ203" s="4"/>
      <c r="EDK203" s="4"/>
      <c r="EDL203" s="4"/>
      <c r="EDM203" s="4"/>
      <c r="EDN203" s="4"/>
      <c r="EDO203" s="4"/>
      <c r="EDP203" s="4"/>
      <c r="EDQ203" s="4"/>
      <c r="EDR203" s="4"/>
      <c r="EDS203" s="4"/>
      <c r="EDT203" s="4"/>
      <c r="EDU203" s="4"/>
      <c r="EDV203" s="4"/>
      <c r="EDW203" s="4"/>
      <c r="EDX203" s="4"/>
      <c r="EDY203" s="4"/>
      <c r="EDZ203" s="4"/>
      <c r="EEA203" s="4"/>
      <c r="EEB203" s="4"/>
      <c r="EEC203" s="4"/>
      <c r="EED203" s="4"/>
      <c r="EEE203" s="4"/>
      <c r="EEF203" s="4"/>
      <c r="EEG203" s="4"/>
      <c r="EEH203" s="4"/>
      <c r="EEI203" s="4"/>
      <c r="EEJ203" s="4"/>
      <c r="EEK203" s="4"/>
      <c r="EEL203" s="4"/>
      <c r="EEM203" s="4"/>
      <c r="EEN203" s="4"/>
      <c r="EEO203" s="4"/>
      <c r="EEP203" s="4"/>
      <c r="EEQ203" s="4"/>
      <c r="EER203" s="4"/>
      <c r="EES203" s="4"/>
      <c r="EET203" s="4"/>
      <c r="EEU203" s="4"/>
      <c r="EEV203" s="4"/>
      <c r="EEW203" s="4"/>
      <c r="EEX203" s="4"/>
      <c r="EEY203" s="4"/>
      <c r="EEZ203" s="4"/>
      <c r="EFA203" s="4"/>
      <c r="EFB203" s="4"/>
      <c r="EFC203" s="4"/>
      <c r="EFD203" s="4"/>
      <c r="EFE203" s="4"/>
      <c r="EFF203" s="4"/>
      <c r="EFG203" s="4"/>
      <c r="EFH203" s="4"/>
      <c r="EFI203" s="4"/>
      <c r="EFJ203" s="4"/>
      <c r="EFK203" s="4"/>
      <c r="EFL203" s="4"/>
      <c r="EFM203" s="4"/>
      <c r="EFN203" s="4"/>
      <c r="EFO203" s="4"/>
      <c r="EFP203" s="4"/>
      <c r="EFQ203" s="4"/>
      <c r="EFR203" s="4"/>
      <c r="EFS203" s="4"/>
      <c r="EFT203" s="4"/>
      <c r="EFU203" s="4"/>
      <c r="EFV203" s="4"/>
      <c r="EFW203" s="4"/>
      <c r="EFX203" s="4"/>
      <c r="EFY203" s="4"/>
      <c r="EFZ203" s="4"/>
      <c r="EGA203" s="4"/>
      <c r="EGB203" s="4"/>
      <c r="EGC203" s="4"/>
      <c r="EGD203" s="4"/>
      <c r="EGE203" s="4"/>
      <c r="EGF203" s="4"/>
      <c r="EGG203" s="4"/>
      <c r="EGH203" s="4"/>
      <c r="EGI203" s="4"/>
      <c r="EGJ203" s="4"/>
      <c r="EGK203" s="4"/>
      <c r="EGL203" s="4"/>
      <c r="EGM203" s="4"/>
      <c r="EGN203" s="4"/>
      <c r="EGO203" s="4"/>
      <c r="EGP203" s="4"/>
      <c r="EGQ203" s="4"/>
      <c r="EGR203" s="4"/>
      <c r="EGS203" s="4"/>
      <c r="EGT203" s="4"/>
      <c r="EGU203" s="4"/>
      <c r="EGV203" s="4"/>
      <c r="EGW203" s="4"/>
      <c r="EGX203" s="4"/>
      <c r="EGY203" s="4"/>
      <c r="EGZ203" s="4"/>
      <c r="EHA203" s="4"/>
      <c r="EHB203" s="4"/>
      <c r="EHC203" s="4"/>
      <c r="EHD203" s="4"/>
      <c r="EHE203" s="4"/>
      <c r="EHF203" s="4"/>
      <c r="EHG203" s="4"/>
      <c r="EHH203" s="4"/>
      <c r="EHI203" s="4"/>
      <c r="EHJ203" s="4"/>
      <c r="EHK203" s="4"/>
      <c r="EHL203" s="4"/>
      <c r="EHM203" s="4"/>
      <c r="EHN203" s="4"/>
      <c r="EHO203" s="4"/>
      <c r="EHP203" s="4"/>
      <c r="EHQ203" s="4"/>
      <c r="EHR203" s="4"/>
      <c r="EHS203" s="4"/>
      <c r="EHT203" s="4"/>
      <c r="EHU203" s="4"/>
      <c r="EHV203" s="4"/>
      <c r="EHW203" s="4"/>
      <c r="EHX203" s="4"/>
      <c r="EHY203" s="4"/>
      <c r="EHZ203" s="4"/>
      <c r="EIA203" s="4"/>
      <c r="EIB203" s="4"/>
      <c r="EIC203" s="4"/>
      <c r="EID203" s="4"/>
      <c r="EIE203" s="4"/>
      <c r="EIF203" s="4"/>
      <c r="EIG203" s="4"/>
      <c r="EIH203" s="4"/>
      <c r="EII203" s="4"/>
      <c r="EIJ203" s="4"/>
      <c r="EIK203" s="4"/>
      <c r="EIL203" s="4"/>
      <c r="EIM203" s="4"/>
      <c r="EIN203" s="4"/>
      <c r="EIO203" s="4"/>
      <c r="EIP203" s="4"/>
      <c r="EIQ203" s="4"/>
      <c r="EIR203" s="4"/>
      <c r="EIS203" s="4"/>
      <c r="EIT203" s="4"/>
      <c r="EIU203" s="4"/>
      <c r="EIV203" s="4"/>
      <c r="EIW203" s="4"/>
      <c r="EIX203" s="4"/>
      <c r="EIY203" s="4"/>
      <c r="EIZ203" s="4"/>
      <c r="EJA203" s="4"/>
      <c r="EJB203" s="4"/>
      <c r="EJC203" s="4"/>
      <c r="EJD203" s="4"/>
      <c r="EJE203" s="4"/>
      <c r="EJF203" s="4"/>
      <c r="EJG203" s="4"/>
      <c r="EJH203" s="4"/>
      <c r="EJI203" s="4"/>
      <c r="EJJ203" s="4"/>
      <c r="EJK203" s="4"/>
      <c r="EJL203" s="4"/>
      <c r="EJM203" s="4"/>
      <c r="EJN203" s="4"/>
      <c r="EJO203" s="4"/>
      <c r="EJP203" s="4"/>
      <c r="EJQ203" s="4"/>
      <c r="EJR203" s="4"/>
      <c r="EJS203" s="4"/>
      <c r="EJT203" s="4"/>
      <c r="EJU203" s="4"/>
      <c r="EJV203" s="4"/>
      <c r="EJW203" s="4"/>
      <c r="EJX203" s="4"/>
      <c r="EJY203" s="4"/>
      <c r="EJZ203" s="4"/>
      <c r="EKA203" s="4"/>
      <c r="EKB203" s="4"/>
      <c r="EKC203" s="4"/>
      <c r="EKD203" s="4"/>
      <c r="EKE203" s="4"/>
      <c r="EKF203" s="4"/>
      <c r="EKG203" s="4"/>
      <c r="EKH203" s="4"/>
      <c r="EKI203" s="4"/>
      <c r="EKJ203" s="4"/>
      <c r="EKK203" s="4"/>
      <c r="EKL203" s="4"/>
      <c r="EKM203" s="4"/>
      <c r="EKN203" s="4"/>
      <c r="EKO203" s="4"/>
      <c r="EKP203" s="4"/>
      <c r="EKQ203" s="4"/>
      <c r="EKR203" s="4"/>
      <c r="EKS203" s="4"/>
      <c r="EKT203" s="4"/>
      <c r="EKU203" s="4"/>
      <c r="EKV203" s="4"/>
      <c r="EKW203" s="4"/>
      <c r="EKX203" s="4"/>
      <c r="EKY203" s="4"/>
      <c r="EKZ203" s="4"/>
      <c r="ELA203" s="4"/>
      <c r="ELB203" s="4"/>
      <c r="ELC203" s="4"/>
      <c r="ELD203" s="4"/>
      <c r="ELE203" s="4"/>
      <c r="ELF203" s="4"/>
      <c r="ELG203" s="4"/>
      <c r="ELH203" s="4"/>
      <c r="ELI203" s="4"/>
      <c r="ELJ203" s="4"/>
      <c r="ELK203" s="4"/>
      <c r="ELL203" s="4"/>
      <c r="ELM203" s="4"/>
      <c r="ELN203" s="4"/>
      <c r="ELO203" s="4"/>
      <c r="ELP203" s="4"/>
      <c r="ELQ203" s="4"/>
      <c r="ELR203" s="4"/>
      <c r="ELS203" s="4"/>
      <c r="ELT203" s="4"/>
      <c r="ELU203" s="4"/>
      <c r="ELV203" s="4"/>
      <c r="ELW203" s="4"/>
      <c r="ELX203" s="4"/>
      <c r="ELY203" s="4"/>
      <c r="ELZ203" s="4"/>
      <c r="EMA203" s="4"/>
      <c r="EMB203" s="4"/>
      <c r="EMC203" s="4"/>
      <c r="EMD203" s="4"/>
      <c r="EME203" s="4"/>
      <c r="EMF203" s="4"/>
      <c r="EMG203" s="4"/>
      <c r="EMH203" s="4"/>
      <c r="EMI203" s="4"/>
      <c r="EMJ203" s="4"/>
      <c r="EMK203" s="4"/>
      <c r="EML203" s="4"/>
      <c r="EMM203" s="4"/>
      <c r="EMN203" s="4"/>
      <c r="EMO203" s="4"/>
      <c r="EMP203" s="4"/>
      <c r="EMQ203" s="4"/>
      <c r="EMR203" s="4"/>
      <c r="EMS203" s="4"/>
      <c r="EMT203" s="4"/>
      <c r="EMU203" s="4"/>
      <c r="EMV203" s="4"/>
      <c r="EMW203" s="4"/>
      <c r="EMX203" s="4"/>
      <c r="EMY203" s="4"/>
      <c r="EMZ203" s="4"/>
      <c r="ENA203" s="4"/>
      <c r="ENB203" s="4"/>
      <c r="ENC203" s="4"/>
      <c r="END203" s="4"/>
      <c r="ENE203" s="4"/>
      <c r="ENF203" s="4"/>
      <c r="ENG203" s="4"/>
      <c r="ENH203" s="4"/>
      <c r="ENI203" s="4"/>
      <c r="ENJ203" s="4"/>
      <c r="ENK203" s="4"/>
      <c r="ENL203" s="4"/>
      <c r="ENM203" s="4"/>
      <c r="ENN203" s="4"/>
      <c r="ENO203" s="4"/>
      <c r="ENP203" s="4"/>
      <c r="ENQ203" s="4"/>
      <c r="ENR203" s="4"/>
      <c r="ENS203" s="4"/>
      <c r="ENT203" s="4"/>
      <c r="ENU203" s="4"/>
      <c r="ENV203" s="4"/>
      <c r="ENW203" s="4"/>
      <c r="ENX203" s="4"/>
      <c r="ENY203" s="4"/>
      <c r="ENZ203" s="4"/>
      <c r="EOA203" s="4"/>
      <c r="EOB203" s="4"/>
      <c r="EOC203" s="4"/>
      <c r="EOD203" s="4"/>
      <c r="EOE203" s="4"/>
      <c r="EOF203" s="4"/>
      <c r="EOG203" s="4"/>
      <c r="EOH203" s="4"/>
      <c r="EOI203" s="4"/>
      <c r="EOJ203" s="4"/>
      <c r="EOK203" s="4"/>
      <c r="EOL203" s="4"/>
      <c r="EOM203" s="4"/>
      <c r="EON203" s="4"/>
      <c r="EOO203" s="4"/>
      <c r="EOP203" s="4"/>
      <c r="EOQ203" s="4"/>
      <c r="EOR203" s="4"/>
      <c r="EOS203" s="4"/>
      <c r="EOT203" s="4"/>
      <c r="EOU203" s="4"/>
      <c r="EOV203" s="4"/>
      <c r="EOW203" s="4"/>
      <c r="EOX203" s="4"/>
      <c r="EOY203" s="4"/>
      <c r="EOZ203" s="4"/>
      <c r="EPA203" s="4"/>
      <c r="EPB203" s="4"/>
      <c r="EPC203" s="4"/>
      <c r="EPD203" s="4"/>
      <c r="EPE203" s="4"/>
      <c r="EPF203" s="4"/>
      <c r="EPG203" s="4"/>
      <c r="EPH203" s="4"/>
      <c r="EPI203" s="4"/>
      <c r="EPJ203" s="4"/>
      <c r="EPK203" s="4"/>
      <c r="EPL203" s="4"/>
      <c r="EPM203" s="4"/>
      <c r="EPN203" s="4"/>
      <c r="EPO203" s="4"/>
      <c r="EPP203" s="4"/>
      <c r="EPQ203" s="4"/>
      <c r="EPR203" s="4"/>
      <c r="EPS203" s="4"/>
      <c r="EPT203" s="4"/>
      <c r="EPU203" s="4"/>
      <c r="EPV203" s="4"/>
      <c r="EPW203" s="4"/>
      <c r="EPX203" s="4"/>
      <c r="EPY203" s="4"/>
      <c r="EPZ203" s="4"/>
      <c r="EQA203" s="4"/>
      <c r="EQB203" s="4"/>
      <c r="EQC203" s="4"/>
      <c r="EQD203" s="4"/>
      <c r="EQE203" s="4"/>
      <c r="EQF203" s="4"/>
      <c r="EQG203" s="4"/>
      <c r="EQH203" s="4"/>
      <c r="EQI203" s="4"/>
      <c r="EQJ203" s="4"/>
      <c r="EQK203" s="4"/>
      <c r="EQL203" s="4"/>
      <c r="EQM203" s="4"/>
      <c r="EQN203" s="4"/>
      <c r="EQO203" s="4"/>
      <c r="EQP203" s="4"/>
      <c r="EQQ203" s="4"/>
      <c r="EQR203" s="4"/>
      <c r="EQS203" s="4"/>
      <c r="EQT203" s="4"/>
      <c r="EQU203" s="4"/>
      <c r="EQV203" s="4"/>
      <c r="EQW203" s="4"/>
      <c r="EQX203" s="4"/>
      <c r="EQY203" s="4"/>
      <c r="EQZ203" s="4"/>
      <c r="ERA203" s="4"/>
      <c r="ERB203" s="4"/>
      <c r="ERC203" s="4"/>
      <c r="ERD203" s="4"/>
      <c r="ERE203" s="4"/>
      <c r="ERF203" s="4"/>
      <c r="ERG203" s="4"/>
      <c r="ERH203" s="4"/>
      <c r="ERI203" s="4"/>
      <c r="ERJ203" s="4"/>
      <c r="ERK203" s="4"/>
      <c r="ERL203" s="4"/>
      <c r="ERM203" s="4"/>
      <c r="ERN203" s="4"/>
      <c r="ERO203" s="4"/>
      <c r="ERP203" s="4"/>
      <c r="ERQ203" s="4"/>
      <c r="ERR203" s="4"/>
      <c r="ERS203" s="4"/>
      <c r="ERT203" s="4"/>
      <c r="ERU203" s="4"/>
      <c r="ERV203" s="4"/>
      <c r="ERW203" s="4"/>
      <c r="ERX203" s="4"/>
      <c r="ERY203" s="4"/>
      <c r="ERZ203" s="4"/>
      <c r="ESA203" s="4"/>
      <c r="ESB203" s="4"/>
      <c r="ESC203" s="4"/>
      <c r="ESD203" s="4"/>
      <c r="ESE203" s="4"/>
      <c r="ESF203" s="4"/>
      <c r="ESG203" s="4"/>
      <c r="ESH203" s="4"/>
      <c r="ESI203" s="4"/>
      <c r="ESJ203" s="4"/>
      <c r="ESK203" s="4"/>
      <c r="ESL203" s="4"/>
      <c r="ESM203" s="4"/>
      <c r="ESN203" s="4"/>
      <c r="ESO203" s="4"/>
      <c r="ESP203" s="4"/>
      <c r="ESQ203" s="4"/>
      <c r="ESR203" s="4"/>
      <c r="ESS203" s="4"/>
      <c r="EST203" s="4"/>
      <c r="ESU203" s="4"/>
      <c r="ESV203" s="4"/>
      <c r="ESW203" s="4"/>
      <c r="ESX203" s="4"/>
      <c r="ESY203" s="4"/>
      <c r="ESZ203" s="4"/>
      <c r="ETA203" s="4"/>
      <c r="ETB203" s="4"/>
      <c r="ETC203" s="4"/>
      <c r="ETD203" s="4"/>
      <c r="ETE203" s="4"/>
      <c r="ETF203" s="4"/>
      <c r="ETG203" s="4"/>
      <c r="ETH203" s="4"/>
      <c r="ETI203" s="4"/>
      <c r="ETJ203" s="4"/>
      <c r="ETK203" s="4"/>
      <c r="ETL203" s="4"/>
      <c r="ETM203" s="4"/>
      <c r="ETN203" s="4"/>
      <c r="ETO203" s="4"/>
      <c r="ETP203" s="4"/>
      <c r="ETQ203" s="4"/>
      <c r="ETR203" s="4"/>
      <c r="ETS203" s="4"/>
      <c r="ETT203" s="4"/>
      <c r="ETU203" s="4"/>
      <c r="ETV203" s="4"/>
      <c r="ETW203" s="4"/>
      <c r="ETX203" s="4"/>
      <c r="ETY203" s="4"/>
      <c r="ETZ203" s="4"/>
      <c r="EUA203" s="4"/>
      <c r="EUB203" s="4"/>
      <c r="EUC203" s="4"/>
      <c r="EUD203" s="4"/>
      <c r="EUE203" s="4"/>
      <c r="EUF203" s="4"/>
      <c r="EUG203" s="4"/>
      <c r="EUH203" s="4"/>
      <c r="EUI203" s="4"/>
      <c r="EUJ203" s="4"/>
      <c r="EUK203" s="4"/>
      <c r="EUL203" s="4"/>
      <c r="EUM203" s="4"/>
      <c r="EUN203" s="4"/>
      <c r="EUO203" s="4"/>
      <c r="EUP203" s="4"/>
      <c r="EUQ203" s="4"/>
      <c r="EUR203" s="4"/>
      <c r="EUS203" s="4"/>
      <c r="EUT203" s="4"/>
      <c r="EUU203" s="4"/>
      <c r="EUV203" s="4"/>
      <c r="EUW203" s="4"/>
      <c r="EUX203" s="4"/>
      <c r="EUY203" s="4"/>
      <c r="EUZ203" s="4"/>
      <c r="EVA203" s="4"/>
      <c r="EVB203" s="4"/>
      <c r="EVC203" s="4"/>
      <c r="EVD203" s="4"/>
      <c r="EVE203" s="4"/>
      <c r="EVF203" s="4"/>
      <c r="EVG203" s="4"/>
      <c r="EVH203" s="4"/>
      <c r="EVI203" s="4"/>
      <c r="EVJ203" s="4"/>
      <c r="EVK203" s="4"/>
      <c r="EVL203" s="4"/>
      <c r="EVM203" s="4"/>
      <c r="EVN203" s="4"/>
      <c r="EVO203" s="4"/>
      <c r="EVP203" s="4"/>
      <c r="EVQ203" s="4"/>
      <c r="EVR203" s="4"/>
      <c r="EVS203" s="4"/>
      <c r="EVT203" s="4"/>
      <c r="EVU203" s="4"/>
      <c r="EVV203" s="4"/>
      <c r="EVW203" s="4"/>
      <c r="EVX203" s="4"/>
      <c r="EVY203" s="4"/>
      <c r="EVZ203" s="4"/>
      <c r="EWA203" s="4"/>
      <c r="EWB203" s="4"/>
      <c r="EWC203" s="4"/>
      <c r="EWD203" s="4"/>
      <c r="EWE203" s="4"/>
      <c r="EWF203" s="4"/>
      <c r="EWG203" s="4"/>
      <c r="EWH203" s="4"/>
      <c r="EWI203" s="4"/>
      <c r="EWJ203" s="4"/>
      <c r="EWK203" s="4"/>
      <c r="EWL203" s="4"/>
      <c r="EWM203" s="4"/>
      <c r="EWN203" s="4"/>
      <c r="EWO203" s="4"/>
      <c r="EWP203" s="4"/>
      <c r="EWQ203" s="4"/>
      <c r="EWR203" s="4"/>
      <c r="EWS203" s="4"/>
      <c r="EWT203" s="4"/>
      <c r="EWU203" s="4"/>
      <c r="EWV203" s="4"/>
      <c r="EWW203" s="4"/>
      <c r="EWX203" s="4"/>
      <c r="EWY203" s="4"/>
      <c r="EWZ203" s="4"/>
      <c r="EXA203" s="4"/>
      <c r="EXB203" s="4"/>
      <c r="EXC203" s="4"/>
      <c r="EXD203" s="4"/>
      <c r="EXE203" s="4"/>
      <c r="EXF203" s="4"/>
      <c r="EXG203" s="4"/>
      <c r="EXH203" s="4"/>
      <c r="EXI203" s="4"/>
      <c r="EXJ203" s="4"/>
      <c r="EXK203" s="4"/>
      <c r="EXL203" s="4"/>
      <c r="EXM203" s="4"/>
      <c r="EXN203" s="4"/>
      <c r="EXO203" s="4"/>
      <c r="EXP203" s="4"/>
      <c r="EXQ203" s="4"/>
      <c r="EXR203" s="4"/>
      <c r="EXS203" s="4"/>
      <c r="EXT203" s="4"/>
      <c r="EXU203" s="4"/>
      <c r="EXV203" s="4"/>
      <c r="EXW203" s="4"/>
      <c r="EXX203" s="4"/>
      <c r="EXY203" s="4"/>
      <c r="EXZ203" s="4"/>
      <c r="EYA203" s="4"/>
      <c r="EYB203" s="4"/>
      <c r="EYC203" s="4"/>
      <c r="EYD203" s="4"/>
      <c r="EYE203" s="4"/>
      <c r="EYF203" s="4"/>
      <c r="EYG203" s="4"/>
      <c r="EYH203" s="4"/>
      <c r="EYI203" s="4"/>
      <c r="EYJ203" s="4"/>
      <c r="EYK203" s="4"/>
      <c r="EYL203" s="4"/>
      <c r="EYM203" s="4"/>
      <c r="EYN203" s="4"/>
      <c r="EYO203" s="4"/>
      <c r="EYP203" s="4"/>
      <c r="EYQ203" s="4"/>
      <c r="EYR203" s="4"/>
      <c r="EYS203" s="4"/>
      <c r="EYT203" s="4"/>
      <c r="EYU203" s="4"/>
      <c r="EYV203" s="4"/>
      <c r="EYW203" s="4"/>
      <c r="EYX203" s="4"/>
      <c r="EYY203" s="4"/>
      <c r="EYZ203" s="4"/>
      <c r="EZA203" s="4"/>
      <c r="EZB203" s="4"/>
      <c r="EZC203" s="4"/>
      <c r="EZD203" s="4"/>
      <c r="EZE203" s="4"/>
      <c r="EZF203" s="4"/>
      <c r="EZG203" s="4"/>
      <c r="EZH203" s="4"/>
      <c r="EZI203" s="4"/>
      <c r="EZJ203" s="4"/>
      <c r="EZK203" s="4"/>
      <c r="EZL203" s="4"/>
      <c r="EZM203" s="4"/>
      <c r="EZN203" s="4"/>
      <c r="EZO203" s="4"/>
      <c r="EZP203" s="4"/>
      <c r="EZQ203" s="4"/>
      <c r="EZR203" s="4"/>
      <c r="EZS203" s="4"/>
      <c r="EZT203" s="4"/>
      <c r="EZU203" s="4"/>
      <c r="EZV203" s="4"/>
      <c r="EZW203" s="4"/>
      <c r="EZX203" s="4"/>
      <c r="EZY203" s="4"/>
      <c r="EZZ203" s="4"/>
      <c r="FAA203" s="4"/>
      <c r="FAB203" s="4"/>
      <c r="FAC203" s="4"/>
      <c r="FAD203" s="4"/>
      <c r="FAE203" s="4"/>
      <c r="FAF203" s="4"/>
      <c r="FAG203" s="4"/>
      <c r="FAH203" s="4"/>
      <c r="FAI203" s="4"/>
      <c r="FAJ203" s="4"/>
      <c r="FAK203" s="4"/>
      <c r="FAL203" s="4"/>
      <c r="FAM203" s="4"/>
      <c r="FAN203" s="4"/>
      <c r="FAO203" s="4"/>
      <c r="FAP203" s="4"/>
      <c r="FAQ203" s="4"/>
      <c r="FAR203" s="4"/>
      <c r="FAS203" s="4"/>
      <c r="FAT203" s="4"/>
      <c r="FAU203" s="4"/>
      <c r="FAV203" s="4"/>
      <c r="FAW203" s="4"/>
      <c r="FAX203" s="4"/>
      <c r="FAY203" s="4"/>
      <c r="FAZ203" s="4"/>
      <c r="FBA203" s="4"/>
      <c r="FBB203" s="4"/>
      <c r="FBC203" s="4"/>
      <c r="FBD203" s="4"/>
      <c r="FBE203" s="4"/>
      <c r="FBF203" s="4"/>
      <c r="FBG203" s="4"/>
      <c r="FBH203" s="4"/>
      <c r="FBI203" s="4"/>
      <c r="FBJ203" s="4"/>
      <c r="FBK203" s="4"/>
      <c r="FBL203" s="4"/>
      <c r="FBM203" s="4"/>
      <c r="FBN203" s="4"/>
      <c r="FBO203" s="4"/>
      <c r="FBP203" s="4"/>
      <c r="FBQ203" s="4"/>
      <c r="FBR203" s="4"/>
      <c r="FBS203" s="4"/>
      <c r="FBT203" s="4"/>
      <c r="FBU203" s="4"/>
      <c r="FBV203" s="4"/>
      <c r="FBW203" s="4"/>
      <c r="FBX203" s="4"/>
      <c r="FBY203" s="4"/>
      <c r="FBZ203" s="4"/>
      <c r="FCA203" s="4"/>
      <c r="FCB203" s="4"/>
      <c r="FCC203" s="4"/>
      <c r="FCD203" s="4"/>
      <c r="FCE203" s="4"/>
      <c r="FCF203" s="4"/>
      <c r="FCG203" s="4"/>
      <c r="FCH203" s="4"/>
      <c r="FCI203" s="4"/>
      <c r="FCJ203" s="4"/>
      <c r="FCK203" s="4"/>
      <c r="FCL203" s="4"/>
      <c r="FCM203" s="4"/>
      <c r="FCN203" s="4"/>
      <c r="FCO203" s="4"/>
      <c r="FCP203" s="4"/>
      <c r="FCQ203" s="4"/>
      <c r="FCR203" s="4"/>
      <c r="FCS203" s="4"/>
      <c r="FCT203" s="4"/>
      <c r="FCU203" s="4"/>
      <c r="FCV203" s="4"/>
      <c r="FCW203" s="4"/>
      <c r="FCX203" s="4"/>
      <c r="FCY203" s="4"/>
      <c r="FCZ203" s="4"/>
      <c r="FDA203" s="4"/>
      <c r="FDB203" s="4"/>
      <c r="FDC203" s="4"/>
      <c r="FDD203" s="4"/>
      <c r="FDE203" s="4"/>
      <c r="FDF203" s="4"/>
      <c r="FDG203" s="4"/>
      <c r="FDH203" s="4"/>
      <c r="FDI203" s="4"/>
      <c r="FDJ203" s="4"/>
      <c r="FDK203" s="4"/>
      <c r="FDL203" s="4"/>
      <c r="FDM203" s="4"/>
      <c r="FDN203" s="4"/>
      <c r="FDO203" s="4"/>
      <c r="FDP203" s="4"/>
      <c r="FDQ203" s="4"/>
      <c r="FDR203" s="4"/>
      <c r="FDS203" s="4"/>
      <c r="FDT203" s="4"/>
      <c r="FDU203" s="4"/>
      <c r="FDV203" s="4"/>
      <c r="FDW203" s="4"/>
      <c r="FDX203" s="4"/>
      <c r="FDY203" s="4"/>
      <c r="FDZ203" s="4"/>
      <c r="FEA203" s="4"/>
      <c r="FEB203" s="4"/>
      <c r="FEC203" s="4"/>
      <c r="FED203" s="4"/>
      <c r="FEE203" s="4"/>
      <c r="FEF203" s="4"/>
      <c r="FEG203" s="4"/>
      <c r="FEH203" s="4"/>
      <c r="FEI203" s="4"/>
      <c r="FEJ203" s="4"/>
      <c r="FEK203" s="4"/>
      <c r="FEL203" s="4"/>
      <c r="FEM203" s="4"/>
      <c r="FEN203" s="4"/>
      <c r="FEO203" s="4"/>
      <c r="FEP203" s="4"/>
      <c r="FEQ203" s="4"/>
      <c r="FER203" s="4"/>
      <c r="FES203" s="4"/>
      <c r="FET203" s="4"/>
      <c r="FEU203" s="4"/>
      <c r="FEV203" s="4"/>
      <c r="FEW203" s="4"/>
      <c r="FEX203" s="4"/>
      <c r="FEY203" s="4"/>
      <c r="FEZ203" s="4"/>
      <c r="FFA203" s="4"/>
      <c r="FFB203" s="4"/>
      <c r="FFC203" s="4"/>
      <c r="FFD203" s="4"/>
      <c r="FFE203" s="4"/>
      <c r="FFF203" s="4"/>
      <c r="FFG203" s="4"/>
      <c r="FFH203" s="4"/>
      <c r="FFI203" s="4"/>
      <c r="FFJ203" s="4"/>
      <c r="FFK203" s="4"/>
      <c r="FFL203" s="4"/>
      <c r="FFM203" s="4"/>
      <c r="FFN203" s="4"/>
      <c r="FFO203" s="4"/>
      <c r="FFP203" s="4"/>
      <c r="FFQ203" s="4"/>
      <c r="FFR203" s="4"/>
      <c r="FFS203" s="4"/>
      <c r="FFT203" s="4"/>
      <c r="FFU203" s="4"/>
      <c r="FFV203" s="4"/>
      <c r="FFW203" s="4"/>
      <c r="FFX203" s="4"/>
      <c r="FFY203" s="4"/>
      <c r="FFZ203" s="4"/>
      <c r="FGA203" s="4"/>
      <c r="FGB203" s="4"/>
      <c r="FGC203" s="4"/>
      <c r="FGD203" s="4"/>
      <c r="FGE203" s="4"/>
      <c r="FGF203" s="4"/>
      <c r="FGG203" s="4"/>
      <c r="FGH203" s="4"/>
      <c r="FGI203" s="4"/>
      <c r="FGJ203" s="4"/>
      <c r="FGK203" s="4"/>
      <c r="FGL203" s="4"/>
      <c r="FGM203" s="4"/>
      <c r="FGN203" s="4"/>
      <c r="FGO203" s="4"/>
      <c r="FGP203" s="4"/>
      <c r="FGQ203" s="4"/>
      <c r="FGR203" s="4"/>
      <c r="FGS203" s="4"/>
      <c r="FGT203" s="4"/>
      <c r="FGU203" s="4"/>
      <c r="FGV203" s="4"/>
      <c r="FGW203" s="4"/>
      <c r="FGX203" s="4"/>
      <c r="FGY203" s="4"/>
      <c r="FGZ203" s="4"/>
      <c r="FHA203" s="4"/>
      <c r="FHB203" s="4"/>
      <c r="FHC203" s="4"/>
      <c r="FHD203" s="4"/>
      <c r="FHE203" s="4"/>
      <c r="FHF203" s="4"/>
      <c r="FHG203" s="4"/>
      <c r="FHH203" s="4"/>
      <c r="FHI203" s="4"/>
      <c r="FHJ203" s="4"/>
      <c r="FHK203" s="4"/>
      <c r="FHL203" s="4"/>
      <c r="FHM203" s="4"/>
      <c r="FHN203" s="4"/>
      <c r="FHO203" s="4"/>
      <c r="FHP203" s="4"/>
      <c r="FHQ203" s="4"/>
      <c r="FHR203" s="4"/>
      <c r="FHS203" s="4"/>
      <c r="FHT203" s="4"/>
      <c r="FHU203" s="4"/>
      <c r="FHV203" s="4"/>
      <c r="FHW203" s="4"/>
      <c r="FHX203" s="4"/>
      <c r="FHY203" s="4"/>
      <c r="FHZ203" s="4"/>
      <c r="FIA203" s="4"/>
      <c r="FIB203" s="4"/>
      <c r="FIC203" s="4"/>
      <c r="FID203" s="4"/>
      <c r="FIE203" s="4"/>
      <c r="FIF203" s="4"/>
      <c r="FIG203" s="4"/>
      <c r="FIH203" s="4"/>
      <c r="FII203" s="4"/>
      <c r="FIJ203" s="4"/>
      <c r="FIK203" s="4"/>
      <c r="FIL203" s="4"/>
      <c r="FIM203" s="4"/>
      <c r="FIN203" s="4"/>
      <c r="FIO203" s="4"/>
      <c r="FIP203" s="4"/>
      <c r="FIQ203" s="4"/>
      <c r="FIR203" s="4"/>
      <c r="FIS203" s="4"/>
      <c r="FIT203" s="4"/>
      <c r="FIU203" s="4"/>
      <c r="FIV203" s="4"/>
      <c r="FIW203" s="4"/>
      <c r="FIX203" s="4"/>
      <c r="FIY203" s="4"/>
      <c r="FIZ203" s="4"/>
      <c r="FJA203" s="4"/>
      <c r="FJB203" s="4"/>
      <c r="FJC203" s="4"/>
      <c r="FJD203" s="4"/>
      <c r="FJE203" s="4"/>
      <c r="FJF203" s="4"/>
      <c r="FJG203" s="4"/>
      <c r="FJH203" s="4"/>
      <c r="FJI203" s="4"/>
      <c r="FJJ203" s="4"/>
      <c r="FJK203" s="4"/>
      <c r="FJL203" s="4"/>
      <c r="FJM203" s="4"/>
      <c r="FJN203" s="4"/>
      <c r="FJO203" s="4"/>
      <c r="FJP203" s="4"/>
      <c r="FJQ203" s="4"/>
      <c r="FJR203" s="4"/>
      <c r="FJS203" s="4"/>
      <c r="FJT203" s="4"/>
      <c r="FJU203" s="4"/>
      <c r="FJV203" s="4"/>
      <c r="FJW203" s="4"/>
      <c r="FJX203" s="4"/>
      <c r="FJY203" s="4"/>
      <c r="FJZ203" s="4"/>
      <c r="FKA203" s="4"/>
      <c r="FKB203" s="4"/>
      <c r="FKC203" s="4"/>
      <c r="FKD203" s="4"/>
      <c r="FKE203" s="4"/>
      <c r="FKF203" s="4"/>
      <c r="FKG203" s="4"/>
      <c r="FKH203" s="4"/>
      <c r="FKI203" s="4"/>
      <c r="FKJ203" s="4"/>
      <c r="FKK203" s="4"/>
      <c r="FKL203" s="4"/>
      <c r="FKM203" s="4"/>
      <c r="FKN203" s="4"/>
      <c r="FKO203" s="4"/>
      <c r="FKP203" s="4"/>
      <c r="FKQ203" s="4"/>
      <c r="FKR203" s="4"/>
      <c r="FKS203" s="4"/>
      <c r="FKT203" s="4"/>
      <c r="FKU203" s="4"/>
      <c r="FKV203" s="4"/>
      <c r="FKW203" s="4"/>
      <c r="FKX203" s="4"/>
      <c r="FKY203" s="4"/>
      <c r="FKZ203" s="4"/>
      <c r="FLA203" s="4"/>
      <c r="FLB203" s="4"/>
      <c r="FLC203" s="4"/>
      <c r="FLD203" s="4"/>
      <c r="FLE203" s="4"/>
      <c r="FLF203" s="4"/>
      <c r="FLG203" s="4"/>
      <c r="FLH203" s="4"/>
      <c r="FLI203" s="4"/>
      <c r="FLJ203" s="4"/>
      <c r="FLK203" s="4"/>
      <c r="FLL203" s="4"/>
      <c r="FLM203" s="4"/>
      <c r="FLN203" s="4"/>
      <c r="FLO203" s="4"/>
      <c r="FLP203" s="4"/>
      <c r="FLQ203" s="4"/>
      <c r="FLR203" s="4"/>
      <c r="FLS203" s="4"/>
      <c r="FLT203" s="4"/>
      <c r="FLU203" s="4"/>
      <c r="FLV203" s="4"/>
      <c r="FLW203" s="4"/>
      <c r="FLX203" s="4"/>
      <c r="FLY203" s="4"/>
      <c r="FLZ203" s="4"/>
      <c r="FMA203" s="4"/>
      <c r="FMB203" s="4"/>
      <c r="FMC203" s="4"/>
      <c r="FMD203" s="4"/>
      <c r="FME203" s="4"/>
      <c r="FMF203" s="4"/>
      <c r="FMG203" s="4"/>
      <c r="FMH203" s="4"/>
      <c r="FMI203" s="4"/>
      <c r="FMJ203" s="4"/>
      <c r="FMK203" s="4"/>
      <c r="FML203" s="4"/>
      <c r="FMM203" s="4"/>
      <c r="FMN203" s="4"/>
      <c r="FMO203" s="4"/>
      <c r="FMP203" s="4"/>
      <c r="FMQ203" s="4"/>
      <c r="FMR203" s="4"/>
      <c r="FMS203" s="4"/>
      <c r="FMT203" s="4"/>
      <c r="FMU203" s="4"/>
      <c r="FMV203" s="4"/>
      <c r="FMW203" s="4"/>
      <c r="FMX203" s="4"/>
      <c r="FMY203" s="4"/>
      <c r="FMZ203" s="4"/>
      <c r="FNA203" s="4"/>
      <c r="FNB203" s="4"/>
      <c r="FNC203" s="4"/>
      <c r="FND203" s="4"/>
      <c r="FNE203" s="4"/>
      <c r="FNF203" s="4"/>
      <c r="FNG203" s="4"/>
      <c r="FNH203" s="4"/>
      <c r="FNI203" s="4"/>
      <c r="FNJ203" s="4"/>
      <c r="FNK203" s="4"/>
      <c r="FNL203" s="4"/>
      <c r="FNM203" s="4"/>
      <c r="FNN203" s="4"/>
      <c r="FNO203" s="4"/>
      <c r="FNP203" s="4"/>
      <c r="FNQ203" s="4"/>
      <c r="FNR203" s="4"/>
      <c r="FNS203" s="4"/>
      <c r="FNT203" s="4"/>
      <c r="FNU203" s="4"/>
      <c r="FNV203" s="4"/>
      <c r="FNW203" s="4"/>
      <c r="FNX203" s="4"/>
      <c r="FNY203" s="4"/>
      <c r="FNZ203" s="4"/>
      <c r="FOA203" s="4"/>
      <c r="FOB203" s="4"/>
      <c r="FOC203" s="4"/>
      <c r="FOD203" s="4"/>
      <c r="FOE203" s="4"/>
      <c r="FOF203" s="4"/>
      <c r="FOG203" s="4"/>
      <c r="FOH203" s="4"/>
      <c r="FOI203" s="4"/>
      <c r="FOJ203" s="4"/>
      <c r="FOK203" s="4"/>
      <c r="FOL203" s="4"/>
      <c r="FOM203" s="4"/>
      <c r="FON203" s="4"/>
      <c r="FOO203" s="4"/>
      <c r="FOP203" s="4"/>
      <c r="FOQ203" s="4"/>
      <c r="FOR203" s="4"/>
      <c r="FOS203" s="4"/>
      <c r="FOT203" s="4"/>
      <c r="FOU203" s="4"/>
      <c r="FOV203" s="4"/>
      <c r="FOW203" s="4"/>
      <c r="FOX203" s="4"/>
      <c r="FOY203" s="4"/>
      <c r="FOZ203" s="4"/>
      <c r="FPA203" s="4"/>
      <c r="FPB203" s="4"/>
      <c r="FPC203" s="4"/>
      <c r="FPD203" s="4"/>
      <c r="FPE203" s="4"/>
      <c r="FPF203" s="4"/>
      <c r="FPG203" s="4"/>
      <c r="FPH203" s="4"/>
      <c r="FPI203" s="4"/>
      <c r="FPJ203" s="4"/>
      <c r="FPK203" s="4"/>
      <c r="FPL203" s="4"/>
      <c r="FPM203" s="4"/>
      <c r="FPN203" s="4"/>
      <c r="FPO203" s="4"/>
      <c r="FPP203" s="4"/>
      <c r="FPQ203" s="4"/>
      <c r="FPR203" s="4"/>
      <c r="FPS203" s="4"/>
      <c r="FPT203" s="4"/>
      <c r="FPU203" s="4"/>
      <c r="FPV203" s="4"/>
      <c r="FPW203" s="4"/>
      <c r="FPX203" s="4"/>
      <c r="FPY203" s="4"/>
      <c r="FPZ203" s="4"/>
      <c r="FQA203" s="4"/>
      <c r="FQB203" s="4"/>
      <c r="FQC203" s="4"/>
      <c r="FQD203" s="4"/>
      <c r="FQE203" s="4"/>
      <c r="FQF203" s="4"/>
      <c r="FQG203" s="4"/>
      <c r="FQH203" s="4"/>
      <c r="FQI203" s="4"/>
      <c r="FQJ203" s="4"/>
      <c r="FQK203" s="4"/>
      <c r="FQL203" s="4"/>
      <c r="FQM203" s="4"/>
      <c r="FQN203" s="4"/>
      <c r="FQO203" s="4"/>
      <c r="FQP203" s="4"/>
      <c r="FQQ203" s="4"/>
      <c r="FQR203" s="4"/>
      <c r="FQS203" s="4"/>
      <c r="FQT203" s="4"/>
      <c r="FQU203" s="4"/>
      <c r="FQV203" s="4"/>
      <c r="FQW203" s="4"/>
      <c r="FQX203" s="4"/>
      <c r="FQY203" s="4"/>
      <c r="FQZ203" s="4"/>
      <c r="FRA203" s="4"/>
      <c r="FRB203" s="4"/>
      <c r="FRC203" s="4"/>
      <c r="FRD203" s="4"/>
      <c r="FRE203" s="4"/>
      <c r="FRF203" s="4"/>
      <c r="FRG203" s="4"/>
      <c r="FRH203" s="4"/>
      <c r="FRI203" s="4"/>
      <c r="FRJ203" s="4"/>
      <c r="FRK203" s="4"/>
      <c r="FRL203" s="4"/>
      <c r="FRM203" s="4"/>
      <c r="FRN203" s="4"/>
      <c r="FRO203" s="4"/>
      <c r="FRP203" s="4"/>
      <c r="FRQ203" s="4"/>
      <c r="FRR203" s="4"/>
      <c r="FRS203" s="4"/>
      <c r="FRT203" s="4"/>
      <c r="FRU203" s="4"/>
      <c r="FRV203" s="4"/>
      <c r="FRW203" s="4"/>
      <c r="FRX203" s="4"/>
      <c r="FRY203" s="4"/>
      <c r="FRZ203" s="4"/>
      <c r="FSA203" s="4"/>
      <c r="FSB203" s="4"/>
      <c r="FSC203" s="4"/>
      <c r="FSD203" s="4"/>
      <c r="FSE203" s="4"/>
      <c r="FSF203" s="4"/>
      <c r="FSG203" s="4"/>
      <c r="FSH203" s="4"/>
      <c r="FSI203" s="4"/>
      <c r="FSJ203" s="4"/>
      <c r="FSK203" s="4"/>
      <c r="FSL203" s="4"/>
      <c r="FSM203" s="4"/>
      <c r="FSN203" s="4"/>
      <c r="FSO203" s="4"/>
      <c r="FSP203" s="4"/>
      <c r="FSQ203" s="4"/>
      <c r="FSR203" s="4"/>
      <c r="FSS203" s="4"/>
      <c r="FST203" s="4"/>
      <c r="FSU203" s="4"/>
      <c r="FSV203" s="4"/>
      <c r="FSW203" s="4"/>
      <c r="FSX203" s="4"/>
      <c r="FSY203" s="4"/>
      <c r="FSZ203" s="4"/>
      <c r="FTA203" s="4"/>
      <c r="FTB203" s="4"/>
      <c r="FTC203" s="4"/>
      <c r="FTD203" s="4"/>
      <c r="FTE203" s="4"/>
      <c r="FTF203" s="4"/>
      <c r="FTG203" s="4"/>
      <c r="FTH203" s="4"/>
      <c r="FTI203" s="4"/>
      <c r="FTJ203" s="4"/>
      <c r="FTK203" s="4"/>
      <c r="FTL203" s="4"/>
      <c r="FTM203" s="4"/>
      <c r="FTN203" s="4"/>
      <c r="FTO203" s="4"/>
      <c r="FTP203" s="4"/>
      <c r="FTQ203" s="4"/>
      <c r="FTR203" s="4"/>
      <c r="FTS203" s="4"/>
      <c r="FTT203" s="4"/>
      <c r="FTU203" s="4"/>
      <c r="FTV203" s="4"/>
      <c r="FTW203" s="4"/>
      <c r="FTX203" s="4"/>
      <c r="FTY203" s="4"/>
      <c r="FTZ203" s="4"/>
      <c r="FUA203" s="4"/>
      <c r="FUB203" s="4"/>
      <c r="FUC203" s="4"/>
      <c r="FUD203" s="4"/>
      <c r="FUE203" s="4"/>
      <c r="FUF203" s="4"/>
      <c r="FUG203" s="4"/>
      <c r="FUH203" s="4"/>
      <c r="FUI203" s="4"/>
      <c r="FUJ203" s="4"/>
      <c r="FUK203" s="4"/>
      <c r="FUL203" s="4"/>
      <c r="FUM203" s="4"/>
      <c r="FUN203" s="4"/>
      <c r="FUO203" s="4"/>
      <c r="FUP203" s="4"/>
      <c r="FUQ203" s="4"/>
      <c r="FUR203" s="4"/>
      <c r="FUS203" s="4"/>
      <c r="FUT203" s="4"/>
      <c r="FUU203" s="4"/>
      <c r="FUV203" s="4"/>
      <c r="FUW203" s="4"/>
      <c r="FUX203" s="4"/>
      <c r="FUY203" s="4"/>
      <c r="FUZ203" s="4"/>
      <c r="FVA203" s="4"/>
      <c r="FVB203" s="4"/>
      <c r="FVC203" s="4"/>
      <c r="FVD203" s="4"/>
      <c r="FVE203" s="4"/>
      <c r="FVF203" s="4"/>
      <c r="FVG203" s="4"/>
      <c r="FVH203" s="4"/>
      <c r="FVI203" s="4"/>
      <c r="FVJ203" s="4"/>
      <c r="FVK203" s="4"/>
      <c r="FVL203" s="4"/>
      <c r="FVM203" s="4"/>
      <c r="FVN203" s="4"/>
      <c r="FVO203" s="4"/>
      <c r="FVP203" s="4"/>
      <c r="FVQ203" s="4"/>
      <c r="FVR203" s="4"/>
      <c r="FVS203" s="4"/>
      <c r="FVT203" s="4"/>
      <c r="FVU203" s="4"/>
      <c r="FVV203" s="4"/>
      <c r="FVW203" s="4"/>
      <c r="FVX203" s="4"/>
      <c r="FVY203" s="4"/>
      <c r="FVZ203" s="4"/>
      <c r="FWA203" s="4"/>
      <c r="FWB203" s="4"/>
      <c r="FWC203" s="4"/>
      <c r="FWD203" s="4"/>
      <c r="FWE203" s="4"/>
      <c r="FWF203" s="4"/>
      <c r="FWG203" s="4"/>
      <c r="FWH203" s="4"/>
      <c r="FWI203" s="4"/>
      <c r="FWJ203" s="4"/>
      <c r="FWK203" s="4"/>
      <c r="FWL203" s="4"/>
      <c r="FWM203" s="4"/>
      <c r="FWN203" s="4"/>
      <c r="FWO203" s="4"/>
      <c r="FWP203" s="4"/>
      <c r="FWQ203" s="4"/>
      <c r="FWR203" s="4"/>
      <c r="FWS203" s="4"/>
      <c r="FWT203" s="4"/>
      <c r="FWU203" s="4"/>
      <c r="FWV203" s="4"/>
      <c r="FWW203" s="4"/>
      <c r="FWX203" s="4"/>
      <c r="FWY203" s="4"/>
      <c r="FWZ203" s="4"/>
      <c r="FXA203" s="4"/>
      <c r="FXB203" s="4"/>
      <c r="FXC203" s="4"/>
      <c r="FXD203" s="4"/>
      <c r="FXE203" s="4"/>
      <c r="FXF203" s="4"/>
      <c r="FXG203" s="4"/>
      <c r="FXH203" s="4"/>
      <c r="FXI203" s="4"/>
      <c r="FXJ203" s="4"/>
      <c r="FXK203" s="4"/>
      <c r="FXL203" s="4"/>
      <c r="FXM203" s="4"/>
      <c r="FXN203" s="4"/>
      <c r="FXO203" s="4"/>
      <c r="FXP203" s="4"/>
      <c r="FXQ203" s="4"/>
      <c r="FXR203" s="4"/>
      <c r="FXS203" s="4"/>
      <c r="FXT203" s="4"/>
      <c r="FXU203" s="4"/>
      <c r="FXV203" s="4"/>
      <c r="FXW203" s="4"/>
      <c r="FXX203" s="4"/>
      <c r="FXY203" s="4"/>
      <c r="FXZ203" s="4"/>
      <c r="FYA203" s="4"/>
      <c r="FYB203" s="4"/>
      <c r="FYC203" s="4"/>
      <c r="FYD203" s="4"/>
      <c r="FYE203" s="4"/>
      <c r="FYF203" s="4"/>
      <c r="FYG203" s="4"/>
      <c r="FYH203" s="4"/>
      <c r="FYI203" s="4"/>
      <c r="FYJ203" s="4"/>
      <c r="FYK203" s="4"/>
      <c r="FYL203" s="4"/>
      <c r="FYM203" s="4"/>
      <c r="FYN203" s="4"/>
      <c r="FYO203" s="4"/>
      <c r="FYP203" s="4"/>
      <c r="FYQ203" s="4"/>
      <c r="FYR203" s="4"/>
      <c r="FYS203" s="4"/>
      <c r="FYT203" s="4"/>
      <c r="FYU203" s="4"/>
      <c r="FYV203" s="4"/>
      <c r="FYW203" s="4"/>
      <c r="FYX203" s="4"/>
      <c r="FYY203" s="4"/>
      <c r="FYZ203" s="4"/>
      <c r="FZA203" s="4"/>
      <c r="FZB203" s="4"/>
      <c r="FZC203" s="4"/>
      <c r="FZD203" s="4"/>
      <c r="FZE203" s="4"/>
      <c r="FZF203" s="4"/>
      <c r="FZG203" s="4"/>
      <c r="FZH203" s="4"/>
      <c r="FZI203" s="4"/>
      <c r="FZJ203" s="4"/>
      <c r="FZK203" s="4"/>
      <c r="FZL203" s="4"/>
      <c r="FZM203" s="4"/>
      <c r="FZN203" s="4"/>
      <c r="FZO203" s="4"/>
      <c r="FZP203" s="4"/>
      <c r="FZQ203" s="4"/>
      <c r="FZR203" s="4"/>
      <c r="FZS203" s="4"/>
      <c r="FZT203" s="4"/>
      <c r="FZU203" s="4"/>
      <c r="FZV203" s="4"/>
      <c r="FZW203" s="4"/>
      <c r="FZX203" s="4"/>
      <c r="FZY203" s="4"/>
      <c r="FZZ203" s="4"/>
      <c r="GAA203" s="4"/>
      <c r="GAB203" s="4"/>
      <c r="GAC203" s="4"/>
      <c r="GAD203" s="4"/>
      <c r="GAE203" s="4"/>
      <c r="GAF203" s="4"/>
      <c r="GAG203" s="4"/>
      <c r="GAH203" s="4"/>
      <c r="GAI203" s="4"/>
      <c r="GAJ203" s="4"/>
      <c r="GAK203" s="4"/>
      <c r="GAL203" s="4"/>
      <c r="GAM203" s="4"/>
      <c r="GAN203" s="4"/>
      <c r="GAO203" s="4"/>
      <c r="GAP203" s="4"/>
      <c r="GAQ203" s="4"/>
      <c r="GAR203" s="4"/>
      <c r="GAS203" s="4"/>
      <c r="GAT203" s="4"/>
      <c r="GAU203" s="4"/>
      <c r="GAV203" s="4"/>
      <c r="GAW203" s="4"/>
      <c r="GAX203" s="4"/>
      <c r="GAY203" s="4"/>
      <c r="GAZ203" s="4"/>
      <c r="GBA203" s="4"/>
      <c r="GBB203" s="4"/>
      <c r="GBC203" s="4"/>
      <c r="GBD203" s="4"/>
      <c r="GBE203" s="4"/>
      <c r="GBF203" s="4"/>
      <c r="GBG203" s="4"/>
      <c r="GBH203" s="4"/>
      <c r="GBI203" s="4"/>
      <c r="GBJ203" s="4"/>
      <c r="GBK203" s="4"/>
      <c r="GBL203" s="4"/>
      <c r="GBM203" s="4"/>
      <c r="GBN203" s="4"/>
      <c r="GBO203" s="4"/>
      <c r="GBP203" s="4"/>
      <c r="GBQ203" s="4"/>
      <c r="GBR203" s="4"/>
      <c r="GBS203" s="4"/>
      <c r="GBT203" s="4"/>
      <c r="GBU203" s="4"/>
      <c r="GBV203" s="4"/>
      <c r="GBW203" s="4"/>
      <c r="GBX203" s="4"/>
      <c r="GBY203" s="4"/>
      <c r="GBZ203" s="4"/>
      <c r="GCA203" s="4"/>
      <c r="GCB203" s="4"/>
      <c r="GCC203" s="4"/>
      <c r="GCD203" s="4"/>
      <c r="GCE203" s="4"/>
      <c r="GCF203" s="4"/>
      <c r="GCG203" s="4"/>
      <c r="GCH203" s="4"/>
      <c r="GCI203" s="4"/>
      <c r="GCJ203" s="4"/>
      <c r="GCK203" s="4"/>
      <c r="GCL203" s="4"/>
      <c r="GCM203" s="4"/>
      <c r="GCN203" s="4"/>
      <c r="GCO203" s="4"/>
      <c r="GCP203" s="4"/>
      <c r="GCQ203" s="4"/>
      <c r="GCR203" s="4"/>
      <c r="GCS203" s="4"/>
      <c r="GCT203" s="4"/>
      <c r="GCU203" s="4"/>
      <c r="GCV203" s="4"/>
      <c r="GCW203" s="4"/>
      <c r="GCX203" s="4"/>
      <c r="GCY203" s="4"/>
      <c r="GCZ203" s="4"/>
      <c r="GDA203" s="4"/>
      <c r="GDB203" s="4"/>
      <c r="GDC203" s="4"/>
      <c r="GDD203" s="4"/>
      <c r="GDE203" s="4"/>
      <c r="GDF203" s="4"/>
      <c r="GDG203" s="4"/>
      <c r="GDH203" s="4"/>
      <c r="GDI203" s="4"/>
      <c r="GDJ203" s="4"/>
      <c r="GDK203" s="4"/>
      <c r="GDL203" s="4"/>
      <c r="GDM203" s="4"/>
      <c r="GDN203" s="4"/>
      <c r="GDO203" s="4"/>
      <c r="GDP203" s="4"/>
      <c r="GDQ203" s="4"/>
      <c r="GDR203" s="4"/>
      <c r="GDS203" s="4"/>
      <c r="GDT203" s="4"/>
      <c r="GDU203" s="4"/>
      <c r="GDV203" s="4"/>
      <c r="GDW203" s="4"/>
      <c r="GDX203" s="4"/>
      <c r="GDY203" s="4"/>
      <c r="GDZ203" s="4"/>
      <c r="GEA203" s="4"/>
      <c r="GEB203" s="4"/>
      <c r="GEC203" s="4"/>
      <c r="GED203" s="4"/>
      <c r="GEE203" s="4"/>
      <c r="GEF203" s="4"/>
      <c r="GEG203" s="4"/>
      <c r="GEH203" s="4"/>
      <c r="GEI203" s="4"/>
      <c r="GEJ203" s="4"/>
      <c r="GEK203" s="4"/>
      <c r="GEL203" s="4"/>
      <c r="GEM203" s="4"/>
      <c r="GEN203" s="4"/>
      <c r="GEO203" s="4"/>
      <c r="GEP203" s="4"/>
      <c r="GEQ203" s="4"/>
      <c r="GER203" s="4"/>
      <c r="GES203" s="4"/>
      <c r="GET203" s="4"/>
      <c r="GEU203" s="4"/>
      <c r="GEV203" s="4"/>
      <c r="GEW203" s="4"/>
      <c r="GEX203" s="4"/>
      <c r="GEY203" s="4"/>
      <c r="GEZ203" s="4"/>
      <c r="GFA203" s="4"/>
      <c r="GFB203" s="4"/>
      <c r="GFC203" s="4"/>
      <c r="GFD203" s="4"/>
      <c r="GFE203" s="4"/>
      <c r="GFF203" s="4"/>
      <c r="GFG203" s="4"/>
      <c r="GFH203" s="4"/>
      <c r="GFI203" s="4"/>
      <c r="GFJ203" s="4"/>
      <c r="GFK203" s="4"/>
      <c r="GFL203" s="4"/>
      <c r="GFM203" s="4"/>
      <c r="GFN203" s="4"/>
      <c r="GFO203" s="4"/>
      <c r="GFP203" s="4"/>
      <c r="GFQ203" s="4"/>
      <c r="GFR203" s="4"/>
      <c r="GFS203" s="4"/>
      <c r="GFT203" s="4"/>
      <c r="GFU203" s="4"/>
      <c r="GFV203" s="4"/>
      <c r="GFW203" s="4"/>
      <c r="GFX203" s="4"/>
      <c r="GFY203" s="4"/>
      <c r="GFZ203" s="4"/>
      <c r="GGA203" s="4"/>
      <c r="GGB203" s="4"/>
      <c r="GGC203" s="4"/>
      <c r="GGD203" s="4"/>
      <c r="GGE203" s="4"/>
      <c r="GGF203" s="4"/>
      <c r="GGG203" s="4"/>
      <c r="GGH203" s="4"/>
      <c r="GGI203" s="4"/>
      <c r="GGJ203" s="4"/>
      <c r="GGK203" s="4"/>
      <c r="GGL203" s="4"/>
      <c r="GGM203" s="4"/>
      <c r="GGN203" s="4"/>
      <c r="GGO203" s="4"/>
      <c r="GGP203" s="4"/>
      <c r="GGQ203" s="4"/>
      <c r="GGR203" s="4"/>
      <c r="GGS203" s="4"/>
      <c r="GGT203" s="4"/>
      <c r="GGU203" s="4"/>
      <c r="GGV203" s="4"/>
      <c r="GGW203" s="4"/>
      <c r="GGX203" s="4"/>
      <c r="GGY203" s="4"/>
      <c r="GGZ203" s="4"/>
      <c r="GHA203" s="4"/>
      <c r="GHB203" s="4"/>
      <c r="GHC203" s="4"/>
      <c r="GHD203" s="4"/>
      <c r="GHE203" s="4"/>
      <c r="GHF203" s="4"/>
      <c r="GHG203" s="4"/>
      <c r="GHH203" s="4"/>
      <c r="GHI203" s="4"/>
      <c r="GHJ203" s="4"/>
      <c r="GHK203" s="4"/>
      <c r="GHL203" s="4"/>
      <c r="GHM203" s="4"/>
      <c r="GHN203" s="4"/>
      <c r="GHO203" s="4"/>
      <c r="GHP203" s="4"/>
      <c r="GHQ203" s="4"/>
      <c r="GHR203" s="4"/>
      <c r="GHS203" s="4"/>
      <c r="GHT203" s="4"/>
      <c r="GHU203" s="4"/>
      <c r="GHV203" s="4"/>
      <c r="GHW203" s="4"/>
      <c r="GHX203" s="4"/>
      <c r="GHY203" s="4"/>
      <c r="GHZ203" s="4"/>
      <c r="GIA203" s="4"/>
      <c r="GIB203" s="4"/>
      <c r="GIC203" s="4"/>
      <c r="GID203" s="4"/>
      <c r="GIE203" s="4"/>
      <c r="GIF203" s="4"/>
      <c r="GIG203" s="4"/>
      <c r="GIH203" s="4"/>
      <c r="GII203" s="4"/>
      <c r="GIJ203" s="4"/>
      <c r="GIK203" s="4"/>
      <c r="GIL203" s="4"/>
      <c r="GIM203" s="4"/>
      <c r="GIN203" s="4"/>
      <c r="GIO203" s="4"/>
      <c r="GIP203" s="4"/>
      <c r="GIQ203" s="4"/>
      <c r="GIR203" s="4"/>
      <c r="GIS203" s="4"/>
      <c r="GIT203" s="4"/>
      <c r="GIU203" s="4"/>
      <c r="GIV203" s="4"/>
      <c r="GIW203" s="4"/>
      <c r="GIX203" s="4"/>
      <c r="GIY203" s="4"/>
      <c r="GIZ203" s="4"/>
      <c r="GJA203" s="4"/>
      <c r="GJB203" s="4"/>
      <c r="GJC203" s="4"/>
      <c r="GJD203" s="4"/>
      <c r="GJE203" s="4"/>
      <c r="GJF203" s="4"/>
      <c r="GJG203" s="4"/>
      <c r="GJH203" s="4"/>
      <c r="GJI203" s="4"/>
      <c r="GJJ203" s="4"/>
      <c r="GJK203" s="4"/>
      <c r="GJL203" s="4"/>
      <c r="GJM203" s="4"/>
      <c r="GJN203" s="4"/>
      <c r="GJO203" s="4"/>
      <c r="GJP203" s="4"/>
      <c r="GJQ203" s="4"/>
      <c r="GJR203" s="4"/>
      <c r="GJS203" s="4"/>
      <c r="GJT203" s="4"/>
      <c r="GJU203" s="4"/>
      <c r="GJV203" s="4"/>
      <c r="GJW203" s="4"/>
      <c r="GJX203" s="4"/>
      <c r="GJY203" s="4"/>
      <c r="GJZ203" s="4"/>
      <c r="GKA203" s="4"/>
      <c r="GKB203" s="4"/>
      <c r="GKC203" s="4"/>
      <c r="GKD203" s="4"/>
      <c r="GKE203" s="4"/>
      <c r="GKF203" s="4"/>
      <c r="GKG203" s="4"/>
      <c r="GKH203" s="4"/>
      <c r="GKI203" s="4"/>
      <c r="GKJ203" s="4"/>
      <c r="GKK203" s="4"/>
      <c r="GKL203" s="4"/>
      <c r="GKM203" s="4"/>
      <c r="GKN203" s="4"/>
      <c r="GKO203" s="4"/>
      <c r="GKP203" s="4"/>
      <c r="GKQ203" s="4"/>
      <c r="GKR203" s="4"/>
      <c r="GKS203" s="4"/>
      <c r="GKT203" s="4"/>
      <c r="GKU203" s="4"/>
      <c r="GKV203" s="4"/>
      <c r="GKW203" s="4"/>
      <c r="GKX203" s="4"/>
      <c r="GKY203" s="4"/>
      <c r="GKZ203" s="4"/>
      <c r="GLA203" s="4"/>
      <c r="GLB203" s="4"/>
      <c r="GLC203" s="4"/>
      <c r="GLD203" s="4"/>
      <c r="GLE203" s="4"/>
      <c r="GLF203" s="4"/>
      <c r="GLG203" s="4"/>
      <c r="GLH203" s="4"/>
      <c r="GLI203" s="4"/>
      <c r="GLJ203" s="4"/>
      <c r="GLK203" s="4"/>
      <c r="GLL203" s="4"/>
      <c r="GLM203" s="4"/>
      <c r="GLN203" s="4"/>
      <c r="GLO203" s="4"/>
      <c r="GLP203" s="4"/>
      <c r="GLQ203" s="4"/>
      <c r="GLR203" s="4"/>
      <c r="GLS203" s="4"/>
      <c r="GLT203" s="4"/>
      <c r="GLU203" s="4"/>
      <c r="GLV203" s="4"/>
      <c r="GLW203" s="4"/>
      <c r="GLX203" s="4"/>
      <c r="GLY203" s="4"/>
      <c r="GLZ203" s="4"/>
      <c r="GMA203" s="4"/>
      <c r="GMB203" s="4"/>
      <c r="GMC203" s="4"/>
      <c r="GMD203" s="4"/>
      <c r="GME203" s="4"/>
      <c r="GMF203" s="4"/>
      <c r="GMG203" s="4"/>
      <c r="GMH203" s="4"/>
      <c r="GMI203" s="4"/>
      <c r="GMJ203" s="4"/>
      <c r="GMK203" s="4"/>
      <c r="GML203" s="4"/>
      <c r="GMM203" s="4"/>
      <c r="GMN203" s="4"/>
      <c r="GMO203" s="4"/>
      <c r="GMP203" s="4"/>
      <c r="GMQ203" s="4"/>
      <c r="GMR203" s="4"/>
      <c r="GMS203" s="4"/>
      <c r="GMT203" s="4"/>
      <c r="GMU203" s="4"/>
      <c r="GMV203" s="4"/>
      <c r="GMW203" s="4"/>
      <c r="GMX203" s="4"/>
      <c r="GMY203" s="4"/>
      <c r="GMZ203" s="4"/>
      <c r="GNA203" s="4"/>
      <c r="GNB203" s="4"/>
      <c r="GNC203" s="4"/>
      <c r="GND203" s="4"/>
      <c r="GNE203" s="4"/>
      <c r="GNF203" s="4"/>
      <c r="GNG203" s="4"/>
      <c r="GNH203" s="4"/>
      <c r="GNI203" s="4"/>
      <c r="GNJ203" s="4"/>
      <c r="GNK203" s="4"/>
      <c r="GNL203" s="4"/>
      <c r="GNM203" s="4"/>
      <c r="GNN203" s="4"/>
      <c r="GNO203" s="4"/>
      <c r="GNP203" s="4"/>
      <c r="GNQ203" s="4"/>
      <c r="GNR203" s="4"/>
      <c r="GNS203" s="4"/>
      <c r="GNT203" s="4"/>
      <c r="GNU203" s="4"/>
      <c r="GNV203" s="4"/>
      <c r="GNW203" s="4"/>
      <c r="GNX203" s="4"/>
      <c r="GNY203" s="4"/>
      <c r="GNZ203" s="4"/>
      <c r="GOA203" s="4"/>
      <c r="GOB203" s="4"/>
      <c r="GOC203" s="4"/>
      <c r="GOD203" s="4"/>
      <c r="GOE203" s="4"/>
      <c r="GOF203" s="4"/>
      <c r="GOG203" s="4"/>
      <c r="GOH203" s="4"/>
      <c r="GOI203" s="4"/>
      <c r="GOJ203" s="4"/>
      <c r="GOK203" s="4"/>
      <c r="GOL203" s="4"/>
      <c r="GOM203" s="4"/>
      <c r="GON203" s="4"/>
      <c r="GOO203" s="4"/>
      <c r="GOP203" s="4"/>
      <c r="GOQ203" s="4"/>
      <c r="GOR203" s="4"/>
      <c r="GOS203" s="4"/>
      <c r="GOT203" s="4"/>
      <c r="GOU203" s="4"/>
      <c r="GOV203" s="4"/>
      <c r="GOW203" s="4"/>
      <c r="GOX203" s="4"/>
      <c r="GOY203" s="4"/>
      <c r="GOZ203" s="4"/>
      <c r="GPA203" s="4"/>
      <c r="GPB203" s="4"/>
      <c r="GPC203" s="4"/>
      <c r="GPD203" s="4"/>
      <c r="GPE203" s="4"/>
      <c r="GPF203" s="4"/>
      <c r="GPG203" s="4"/>
      <c r="GPH203" s="4"/>
      <c r="GPI203" s="4"/>
      <c r="GPJ203" s="4"/>
      <c r="GPK203" s="4"/>
      <c r="GPL203" s="4"/>
      <c r="GPM203" s="4"/>
      <c r="GPN203" s="4"/>
      <c r="GPO203" s="4"/>
      <c r="GPP203" s="4"/>
      <c r="GPQ203" s="4"/>
      <c r="GPR203" s="4"/>
      <c r="GPS203" s="4"/>
      <c r="GPT203" s="4"/>
      <c r="GPU203" s="4"/>
      <c r="GPV203" s="4"/>
      <c r="GPW203" s="4"/>
      <c r="GPX203" s="4"/>
      <c r="GPY203" s="4"/>
      <c r="GPZ203" s="4"/>
      <c r="GQA203" s="4"/>
      <c r="GQB203" s="4"/>
      <c r="GQC203" s="4"/>
      <c r="GQD203" s="4"/>
      <c r="GQE203" s="4"/>
      <c r="GQF203" s="4"/>
      <c r="GQG203" s="4"/>
      <c r="GQH203" s="4"/>
      <c r="GQI203" s="4"/>
      <c r="GQJ203" s="4"/>
      <c r="GQK203" s="4"/>
      <c r="GQL203" s="4"/>
      <c r="GQM203" s="4"/>
      <c r="GQN203" s="4"/>
      <c r="GQO203" s="4"/>
      <c r="GQP203" s="4"/>
      <c r="GQQ203" s="4"/>
      <c r="GQR203" s="4"/>
      <c r="GQS203" s="4"/>
      <c r="GQT203" s="4"/>
      <c r="GQU203" s="4"/>
      <c r="GQV203" s="4"/>
      <c r="GQW203" s="4"/>
      <c r="GQX203" s="4"/>
      <c r="GQY203" s="4"/>
      <c r="GQZ203" s="4"/>
      <c r="GRA203" s="4"/>
      <c r="GRB203" s="4"/>
      <c r="GRC203" s="4"/>
      <c r="GRD203" s="4"/>
      <c r="GRE203" s="4"/>
      <c r="GRF203" s="4"/>
      <c r="GRG203" s="4"/>
      <c r="GRH203" s="4"/>
      <c r="GRI203" s="4"/>
      <c r="GRJ203" s="4"/>
      <c r="GRK203" s="4"/>
      <c r="GRL203" s="4"/>
      <c r="GRM203" s="4"/>
      <c r="GRN203" s="4"/>
      <c r="GRO203" s="4"/>
      <c r="GRP203" s="4"/>
      <c r="GRQ203" s="4"/>
      <c r="GRR203" s="4"/>
      <c r="GRS203" s="4"/>
      <c r="GRT203" s="4"/>
      <c r="GRU203" s="4"/>
      <c r="GRV203" s="4"/>
      <c r="GRW203" s="4"/>
      <c r="GRX203" s="4"/>
      <c r="GRY203" s="4"/>
      <c r="GRZ203" s="4"/>
      <c r="GSA203" s="4"/>
      <c r="GSB203" s="4"/>
      <c r="GSC203" s="4"/>
      <c r="GSD203" s="4"/>
      <c r="GSE203" s="4"/>
      <c r="GSF203" s="4"/>
      <c r="GSG203" s="4"/>
      <c r="GSH203" s="4"/>
      <c r="GSI203" s="4"/>
      <c r="GSJ203" s="4"/>
      <c r="GSK203" s="4"/>
      <c r="GSL203" s="4"/>
      <c r="GSM203" s="4"/>
      <c r="GSN203" s="4"/>
      <c r="GSO203" s="4"/>
      <c r="GSP203" s="4"/>
      <c r="GSQ203" s="4"/>
      <c r="GSR203" s="4"/>
      <c r="GSS203" s="4"/>
      <c r="GST203" s="4"/>
      <c r="GSU203" s="4"/>
      <c r="GSV203" s="4"/>
      <c r="GSW203" s="4"/>
      <c r="GSX203" s="4"/>
      <c r="GSY203" s="4"/>
      <c r="GSZ203" s="4"/>
      <c r="GTA203" s="4"/>
      <c r="GTB203" s="4"/>
      <c r="GTC203" s="4"/>
      <c r="GTD203" s="4"/>
      <c r="GTE203" s="4"/>
      <c r="GTF203" s="4"/>
      <c r="GTG203" s="4"/>
      <c r="GTH203" s="4"/>
      <c r="GTI203" s="4"/>
      <c r="GTJ203" s="4"/>
      <c r="GTK203" s="4"/>
      <c r="GTL203" s="4"/>
      <c r="GTM203" s="4"/>
      <c r="GTN203" s="4"/>
      <c r="GTO203" s="4"/>
      <c r="GTP203" s="4"/>
      <c r="GTQ203" s="4"/>
      <c r="GTR203" s="4"/>
      <c r="GTS203" s="4"/>
      <c r="GTT203" s="4"/>
      <c r="GTU203" s="4"/>
      <c r="GTV203" s="4"/>
      <c r="GTW203" s="4"/>
      <c r="GTX203" s="4"/>
      <c r="GTY203" s="4"/>
      <c r="GTZ203" s="4"/>
      <c r="GUA203" s="4"/>
      <c r="GUB203" s="4"/>
      <c r="GUC203" s="4"/>
      <c r="GUD203" s="4"/>
      <c r="GUE203" s="4"/>
      <c r="GUF203" s="4"/>
      <c r="GUG203" s="4"/>
      <c r="GUH203" s="4"/>
      <c r="GUI203" s="4"/>
      <c r="GUJ203" s="4"/>
      <c r="GUK203" s="4"/>
      <c r="GUL203" s="4"/>
      <c r="GUM203" s="4"/>
      <c r="GUN203" s="4"/>
      <c r="GUO203" s="4"/>
      <c r="GUP203" s="4"/>
      <c r="GUQ203" s="4"/>
      <c r="GUR203" s="4"/>
      <c r="GUS203" s="4"/>
      <c r="GUT203" s="4"/>
      <c r="GUU203" s="4"/>
      <c r="GUV203" s="4"/>
      <c r="GUW203" s="4"/>
      <c r="GUX203" s="4"/>
      <c r="GUY203" s="4"/>
      <c r="GUZ203" s="4"/>
      <c r="GVA203" s="4"/>
      <c r="GVB203" s="4"/>
      <c r="GVC203" s="4"/>
      <c r="GVD203" s="4"/>
      <c r="GVE203" s="4"/>
      <c r="GVF203" s="4"/>
      <c r="GVG203" s="4"/>
      <c r="GVH203" s="4"/>
      <c r="GVI203" s="4"/>
      <c r="GVJ203" s="4"/>
      <c r="GVK203" s="4"/>
      <c r="GVL203" s="4"/>
      <c r="GVM203" s="4"/>
      <c r="GVN203" s="4"/>
      <c r="GVO203" s="4"/>
      <c r="GVP203" s="4"/>
      <c r="GVQ203" s="4"/>
      <c r="GVR203" s="4"/>
      <c r="GVS203" s="4"/>
      <c r="GVT203" s="4"/>
      <c r="GVU203" s="4"/>
      <c r="GVV203" s="4"/>
      <c r="GVW203" s="4"/>
      <c r="GVX203" s="4"/>
      <c r="GVY203" s="4"/>
      <c r="GVZ203" s="4"/>
      <c r="GWA203" s="4"/>
      <c r="GWB203" s="4"/>
      <c r="GWC203" s="4"/>
      <c r="GWD203" s="4"/>
      <c r="GWE203" s="4"/>
      <c r="GWF203" s="4"/>
      <c r="GWG203" s="4"/>
      <c r="GWH203" s="4"/>
      <c r="GWI203" s="4"/>
      <c r="GWJ203" s="4"/>
      <c r="GWK203" s="4"/>
      <c r="GWL203" s="4"/>
      <c r="GWM203" s="4"/>
      <c r="GWN203" s="4"/>
      <c r="GWO203" s="4"/>
      <c r="GWP203" s="4"/>
      <c r="GWQ203" s="4"/>
      <c r="GWR203" s="4"/>
      <c r="GWS203" s="4"/>
      <c r="GWT203" s="4"/>
      <c r="GWU203" s="4"/>
      <c r="GWV203" s="4"/>
      <c r="GWW203" s="4"/>
      <c r="GWX203" s="4"/>
      <c r="GWY203" s="4"/>
      <c r="GWZ203" s="4"/>
      <c r="GXA203" s="4"/>
      <c r="GXB203" s="4"/>
      <c r="GXC203" s="4"/>
      <c r="GXD203" s="4"/>
      <c r="GXE203" s="4"/>
      <c r="GXF203" s="4"/>
      <c r="GXG203" s="4"/>
      <c r="GXH203" s="4"/>
      <c r="GXI203" s="4"/>
      <c r="GXJ203" s="4"/>
      <c r="GXK203" s="4"/>
      <c r="GXL203" s="4"/>
      <c r="GXM203" s="4"/>
      <c r="GXN203" s="4"/>
      <c r="GXO203" s="4"/>
      <c r="GXP203" s="4"/>
      <c r="GXQ203" s="4"/>
      <c r="GXR203" s="4"/>
      <c r="GXS203" s="4"/>
      <c r="GXT203" s="4"/>
      <c r="GXU203" s="4"/>
      <c r="GXV203" s="4"/>
      <c r="GXW203" s="4"/>
      <c r="GXX203" s="4"/>
      <c r="GXY203" s="4"/>
      <c r="GXZ203" s="4"/>
      <c r="GYA203" s="4"/>
      <c r="GYB203" s="4"/>
      <c r="GYC203" s="4"/>
      <c r="GYD203" s="4"/>
      <c r="GYE203" s="4"/>
      <c r="GYF203" s="4"/>
      <c r="GYG203" s="4"/>
      <c r="GYH203" s="4"/>
      <c r="GYI203" s="4"/>
      <c r="GYJ203" s="4"/>
      <c r="GYK203" s="4"/>
      <c r="GYL203" s="4"/>
      <c r="GYM203" s="4"/>
      <c r="GYN203" s="4"/>
      <c r="GYO203" s="4"/>
      <c r="GYP203" s="4"/>
      <c r="GYQ203" s="4"/>
      <c r="GYR203" s="4"/>
      <c r="GYS203" s="4"/>
      <c r="GYT203" s="4"/>
      <c r="GYU203" s="4"/>
      <c r="GYV203" s="4"/>
      <c r="GYW203" s="4"/>
      <c r="GYX203" s="4"/>
      <c r="GYY203" s="4"/>
      <c r="GYZ203" s="4"/>
      <c r="GZA203" s="4"/>
      <c r="GZB203" s="4"/>
      <c r="GZC203" s="4"/>
      <c r="GZD203" s="4"/>
      <c r="GZE203" s="4"/>
      <c r="GZF203" s="4"/>
      <c r="GZG203" s="4"/>
      <c r="GZH203" s="4"/>
      <c r="GZI203" s="4"/>
      <c r="GZJ203" s="4"/>
      <c r="GZK203" s="4"/>
      <c r="GZL203" s="4"/>
      <c r="GZM203" s="4"/>
      <c r="GZN203" s="4"/>
      <c r="GZO203" s="4"/>
      <c r="GZP203" s="4"/>
      <c r="GZQ203" s="4"/>
      <c r="GZR203" s="4"/>
      <c r="GZS203" s="4"/>
      <c r="GZT203" s="4"/>
      <c r="GZU203" s="4"/>
      <c r="GZV203" s="4"/>
      <c r="GZW203" s="4"/>
      <c r="GZX203" s="4"/>
      <c r="GZY203" s="4"/>
      <c r="GZZ203" s="4"/>
      <c r="HAA203" s="4"/>
      <c r="HAB203" s="4"/>
      <c r="HAC203" s="4"/>
      <c r="HAD203" s="4"/>
      <c r="HAE203" s="4"/>
      <c r="HAF203" s="4"/>
      <c r="HAG203" s="4"/>
      <c r="HAH203" s="4"/>
      <c r="HAI203" s="4"/>
      <c r="HAJ203" s="4"/>
      <c r="HAK203" s="4"/>
      <c r="HAL203" s="4"/>
      <c r="HAM203" s="4"/>
      <c r="HAN203" s="4"/>
      <c r="HAO203" s="4"/>
      <c r="HAP203" s="4"/>
      <c r="HAQ203" s="4"/>
      <c r="HAR203" s="4"/>
      <c r="HAS203" s="4"/>
      <c r="HAT203" s="4"/>
      <c r="HAU203" s="4"/>
      <c r="HAV203" s="4"/>
      <c r="HAW203" s="4"/>
      <c r="HAX203" s="4"/>
      <c r="HAY203" s="4"/>
      <c r="HAZ203" s="4"/>
      <c r="HBA203" s="4"/>
      <c r="HBB203" s="4"/>
      <c r="HBC203" s="4"/>
      <c r="HBD203" s="4"/>
      <c r="HBE203" s="4"/>
      <c r="HBF203" s="4"/>
      <c r="HBG203" s="4"/>
      <c r="HBH203" s="4"/>
      <c r="HBI203" s="4"/>
      <c r="HBJ203" s="4"/>
      <c r="HBK203" s="4"/>
      <c r="HBL203" s="4"/>
      <c r="HBM203" s="4"/>
      <c r="HBN203" s="4"/>
      <c r="HBO203" s="4"/>
      <c r="HBP203" s="4"/>
      <c r="HBQ203" s="4"/>
      <c r="HBR203" s="4"/>
      <c r="HBS203" s="4"/>
      <c r="HBT203" s="4"/>
      <c r="HBU203" s="4"/>
      <c r="HBV203" s="4"/>
      <c r="HBW203" s="4"/>
      <c r="HBX203" s="4"/>
      <c r="HBY203" s="4"/>
      <c r="HBZ203" s="4"/>
      <c r="HCA203" s="4"/>
      <c r="HCB203" s="4"/>
      <c r="HCC203" s="4"/>
      <c r="HCD203" s="4"/>
      <c r="HCE203" s="4"/>
      <c r="HCF203" s="4"/>
      <c r="HCG203" s="4"/>
      <c r="HCH203" s="4"/>
      <c r="HCI203" s="4"/>
      <c r="HCJ203" s="4"/>
      <c r="HCK203" s="4"/>
      <c r="HCL203" s="4"/>
      <c r="HCM203" s="4"/>
      <c r="HCN203" s="4"/>
      <c r="HCO203" s="4"/>
      <c r="HCP203" s="4"/>
      <c r="HCQ203" s="4"/>
      <c r="HCR203" s="4"/>
      <c r="HCS203" s="4"/>
      <c r="HCT203" s="4"/>
      <c r="HCU203" s="4"/>
      <c r="HCV203" s="4"/>
      <c r="HCW203" s="4"/>
      <c r="HCX203" s="4"/>
      <c r="HCY203" s="4"/>
      <c r="HCZ203" s="4"/>
      <c r="HDA203" s="4"/>
      <c r="HDB203" s="4"/>
      <c r="HDC203" s="4"/>
      <c r="HDD203" s="4"/>
      <c r="HDE203" s="4"/>
      <c r="HDF203" s="4"/>
      <c r="HDG203" s="4"/>
      <c r="HDH203" s="4"/>
      <c r="HDI203" s="4"/>
      <c r="HDJ203" s="4"/>
      <c r="HDK203" s="4"/>
      <c r="HDL203" s="4"/>
      <c r="HDM203" s="4"/>
      <c r="HDN203" s="4"/>
      <c r="HDO203" s="4"/>
      <c r="HDP203" s="4"/>
      <c r="HDQ203" s="4"/>
      <c r="HDR203" s="4"/>
      <c r="HDS203" s="4"/>
      <c r="HDT203" s="4"/>
      <c r="HDU203" s="4"/>
      <c r="HDV203" s="4"/>
      <c r="HDW203" s="4"/>
      <c r="HDX203" s="4"/>
      <c r="HDY203" s="4"/>
      <c r="HDZ203" s="4"/>
      <c r="HEA203" s="4"/>
      <c r="HEB203" s="4"/>
      <c r="HEC203" s="4"/>
      <c r="HED203" s="4"/>
      <c r="HEE203" s="4"/>
      <c r="HEF203" s="4"/>
      <c r="HEG203" s="4"/>
      <c r="HEH203" s="4"/>
      <c r="HEI203" s="4"/>
      <c r="HEJ203" s="4"/>
      <c r="HEK203" s="4"/>
      <c r="HEL203" s="4"/>
      <c r="HEM203" s="4"/>
      <c r="HEN203" s="4"/>
      <c r="HEO203" s="4"/>
      <c r="HEP203" s="4"/>
      <c r="HEQ203" s="4"/>
      <c r="HER203" s="4"/>
      <c r="HES203" s="4"/>
      <c r="HET203" s="4"/>
      <c r="HEU203" s="4"/>
      <c r="HEV203" s="4"/>
      <c r="HEW203" s="4"/>
      <c r="HEX203" s="4"/>
      <c r="HEY203" s="4"/>
      <c r="HEZ203" s="4"/>
      <c r="HFA203" s="4"/>
      <c r="HFB203" s="4"/>
      <c r="HFC203" s="4"/>
      <c r="HFD203" s="4"/>
      <c r="HFE203" s="4"/>
      <c r="HFF203" s="4"/>
      <c r="HFG203" s="4"/>
      <c r="HFH203" s="4"/>
      <c r="HFI203" s="4"/>
      <c r="HFJ203" s="4"/>
      <c r="HFK203" s="4"/>
      <c r="HFL203" s="4"/>
      <c r="HFM203" s="4"/>
      <c r="HFN203" s="4"/>
      <c r="HFO203" s="4"/>
      <c r="HFP203" s="4"/>
      <c r="HFQ203" s="4"/>
      <c r="HFR203" s="4"/>
      <c r="HFS203" s="4"/>
      <c r="HFT203" s="4"/>
      <c r="HFU203" s="4"/>
      <c r="HFV203" s="4"/>
      <c r="HFW203" s="4"/>
      <c r="HFX203" s="4"/>
      <c r="HFY203" s="4"/>
      <c r="HFZ203" s="4"/>
      <c r="HGA203" s="4"/>
      <c r="HGB203" s="4"/>
      <c r="HGC203" s="4"/>
      <c r="HGD203" s="4"/>
      <c r="HGE203" s="4"/>
      <c r="HGF203" s="4"/>
      <c r="HGG203" s="4"/>
      <c r="HGH203" s="4"/>
      <c r="HGI203" s="4"/>
      <c r="HGJ203" s="4"/>
      <c r="HGK203" s="4"/>
      <c r="HGL203" s="4"/>
      <c r="HGM203" s="4"/>
      <c r="HGN203" s="4"/>
      <c r="HGO203" s="4"/>
      <c r="HGP203" s="4"/>
      <c r="HGQ203" s="4"/>
      <c r="HGR203" s="4"/>
      <c r="HGS203" s="4"/>
      <c r="HGT203" s="4"/>
      <c r="HGU203" s="4"/>
      <c r="HGV203" s="4"/>
      <c r="HGW203" s="4"/>
      <c r="HGX203" s="4"/>
      <c r="HGY203" s="4"/>
      <c r="HGZ203" s="4"/>
      <c r="HHA203" s="4"/>
      <c r="HHB203" s="4"/>
      <c r="HHC203" s="4"/>
      <c r="HHD203" s="4"/>
      <c r="HHE203" s="4"/>
      <c r="HHF203" s="4"/>
      <c r="HHG203" s="4"/>
      <c r="HHH203" s="4"/>
      <c r="HHI203" s="4"/>
      <c r="HHJ203" s="4"/>
      <c r="HHK203" s="4"/>
      <c r="HHL203" s="4"/>
      <c r="HHM203" s="4"/>
      <c r="HHN203" s="4"/>
      <c r="HHO203" s="4"/>
      <c r="HHP203" s="4"/>
      <c r="HHQ203" s="4"/>
      <c r="HHR203" s="4"/>
      <c r="HHS203" s="4"/>
      <c r="HHT203" s="4"/>
      <c r="HHU203" s="4"/>
      <c r="HHV203" s="4"/>
      <c r="HHW203" s="4"/>
      <c r="HHX203" s="4"/>
      <c r="HHY203" s="4"/>
      <c r="HHZ203" s="4"/>
      <c r="HIA203" s="4"/>
      <c r="HIB203" s="4"/>
      <c r="HIC203" s="4"/>
      <c r="HID203" s="4"/>
      <c r="HIE203" s="4"/>
      <c r="HIF203" s="4"/>
      <c r="HIG203" s="4"/>
      <c r="HIH203" s="4"/>
      <c r="HII203" s="4"/>
      <c r="HIJ203" s="4"/>
      <c r="HIK203" s="4"/>
      <c r="HIL203" s="4"/>
      <c r="HIM203" s="4"/>
      <c r="HIN203" s="4"/>
      <c r="HIO203" s="4"/>
      <c r="HIP203" s="4"/>
      <c r="HIQ203" s="4"/>
      <c r="HIR203" s="4"/>
      <c r="HIS203" s="4"/>
      <c r="HIT203" s="4"/>
      <c r="HIU203" s="4"/>
      <c r="HIV203" s="4"/>
      <c r="HIW203" s="4"/>
      <c r="HIX203" s="4"/>
      <c r="HIY203" s="4"/>
      <c r="HIZ203" s="4"/>
      <c r="HJA203" s="4"/>
      <c r="HJB203" s="4"/>
      <c r="HJC203" s="4"/>
      <c r="HJD203" s="4"/>
      <c r="HJE203" s="4"/>
      <c r="HJF203" s="4"/>
      <c r="HJG203" s="4"/>
      <c r="HJH203" s="4"/>
      <c r="HJI203" s="4"/>
      <c r="HJJ203" s="4"/>
      <c r="HJK203" s="4"/>
      <c r="HJL203" s="4"/>
      <c r="HJM203" s="4"/>
      <c r="HJN203" s="4"/>
      <c r="HJO203" s="4"/>
      <c r="HJP203" s="4"/>
      <c r="HJQ203" s="4"/>
      <c r="HJR203" s="4"/>
      <c r="HJS203" s="4"/>
      <c r="HJT203" s="4"/>
      <c r="HJU203" s="4"/>
      <c r="HJV203" s="4"/>
      <c r="HJW203" s="4"/>
      <c r="HJX203" s="4"/>
      <c r="HJY203" s="4"/>
      <c r="HJZ203" s="4"/>
      <c r="HKA203" s="4"/>
      <c r="HKB203" s="4"/>
      <c r="HKC203" s="4"/>
      <c r="HKD203" s="4"/>
      <c r="HKE203" s="4"/>
      <c r="HKF203" s="4"/>
      <c r="HKG203" s="4"/>
      <c r="HKH203" s="4"/>
      <c r="HKI203" s="4"/>
      <c r="HKJ203" s="4"/>
      <c r="HKK203" s="4"/>
      <c r="HKL203" s="4"/>
      <c r="HKM203" s="4"/>
      <c r="HKN203" s="4"/>
      <c r="HKO203" s="4"/>
      <c r="HKP203" s="4"/>
      <c r="HKQ203" s="4"/>
      <c r="HKR203" s="4"/>
      <c r="HKS203" s="4"/>
      <c r="HKT203" s="4"/>
      <c r="HKU203" s="4"/>
      <c r="HKV203" s="4"/>
      <c r="HKW203" s="4"/>
      <c r="HKX203" s="4"/>
      <c r="HKY203" s="4"/>
      <c r="HKZ203" s="4"/>
      <c r="HLA203" s="4"/>
      <c r="HLB203" s="4"/>
      <c r="HLC203" s="4"/>
      <c r="HLD203" s="4"/>
      <c r="HLE203" s="4"/>
      <c r="HLF203" s="4"/>
      <c r="HLG203" s="4"/>
      <c r="HLH203" s="4"/>
      <c r="HLI203" s="4"/>
      <c r="HLJ203" s="4"/>
      <c r="HLK203" s="4"/>
      <c r="HLL203" s="4"/>
      <c r="HLM203" s="4"/>
      <c r="HLN203" s="4"/>
      <c r="HLO203" s="4"/>
      <c r="HLP203" s="4"/>
      <c r="HLQ203" s="4"/>
      <c r="HLR203" s="4"/>
      <c r="HLS203" s="4"/>
      <c r="HLT203" s="4"/>
      <c r="HLU203" s="4"/>
      <c r="HLV203" s="4"/>
      <c r="HLW203" s="4"/>
      <c r="HLX203" s="4"/>
      <c r="HLY203" s="4"/>
      <c r="HLZ203" s="4"/>
      <c r="HMA203" s="4"/>
      <c r="HMB203" s="4"/>
      <c r="HMC203" s="4"/>
      <c r="HMD203" s="4"/>
      <c r="HME203" s="4"/>
      <c r="HMF203" s="4"/>
      <c r="HMG203" s="4"/>
      <c r="HMH203" s="4"/>
      <c r="HMI203" s="4"/>
      <c r="HMJ203" s="4"/>
      <c r="HMK203" s="4"/>
      <c r="HML203" s="4"/>
      <c r="HMM203" s="4"/>
      <c r="HMN203" s="4"/>
      <c r="HMO203" s="4"/>
      <c r="HMP203" s="4"/>
      <c r="HMQ203" s="4"/>
      <c r="HMR203" s="4"/>
      <c r="HMS203" s="4"/>
      <c r="HMT203" s="4"/>
      <c r="HMU203" s="4"/>
      <c r="HMV203" s="4"/>
      <c r="HMW203" s="4"/>
      <c r="HMX203" s="4"/>
      <c r="HMY203" s="4"/>
      <c r="HMZ203" s="4"/>
      <c r="HNA203" s="4"/>
      <c r="HNB203" s="4"/>
      <c r="HNC203" s="4"/>
      <c r="HND203" s="4"/>
      <c r="HNE203" s="4"/>
      <c r="HNF203" s="4"/>
      <c r="HNG203" s="4"/>
      <c r="HNH203" s="4"/>
      <c r="HNI203" s="4"/>
      <c r="HNJ203" s="4"/>
      <c r="HNK203" s="4"/>
      <c r="HNL203" s="4"/>
      <c r="HNM203" s="4"/>
      <c r="HNN203" s="4"/>
      <c r="HNO203" s="4"/>
      <c r="HNP203" s="4"/>
      <c r="HNQ203" s="4"/>
      <c r="HNR203" s="4"/>
      <c r="HNS203" s="4"/>
      <c r="HNT203" s="4"/>
      <c r="HNU203" s="4"/>
      <c r="HNV203" s="4"/>
      <c r="HNW203" s="4"/>
      <c r="HNX203" s="4"/>
      <c r="HNY203" s="4"/>
      <c r="HNZ203" s="4"/>
      <c r="HOA203" s="4"/>
      <c r="HOB203" s="4"/>
      <c r="HOC203" s="4"/>
      <c r="HOD203" s="4"/>
      <c r="HOE203" s="4"/>
      <c r="HOF203" s="4"/>
      <c r="HOG203" s="4"/>
      <c r="HOH203" s="4"/>
      <c r="HOI203" s="4"/>
      <c r="HOJ203" s="4"/>
      <c r="HOK203" s="4"/>
      <c r="HOL203" s="4"/>
      <c r="HOM203" s="4"/>
      <c r="HON203" s="4"/>
      <c r="HOO203" s="4"/>
      <c r="HOP203" s="4"/>
      <c r="HOQ203" s="4"/>
      <c r="HOR203" s="4"/>
      <c r="HOS203" s="4"/>
      <c r="HOT203" s="4"/>
      <c r="HOU203" s="4"/>
      <c r="HOV203" s="4"/>
      <c r="HOW203" s="4"/>
      <c r="HOX203" s="4"/>
      <c r="HOY203" s="4"/>
      <c r="HOZ203" s="4"/>
      <c r="HPA203" s="4"/>
      <c r="HPB203" s="4"/>
      <c r="HPC203" s="4"/>
      <c r="HPD203" s="4"/>
      <c r="HPE203" s="4"/>
      <c r="HPF203" s="4"/>
      <c r="HPG203" s="4"/>
      <c r="HPH203" s="4"/>
      <c r="HPI203" s="4"/>
      <c r="HPJ203" s="4"/>
      <c r="HPK203" s="4"/>
      <c r="HPL203" s="4"/>
      <c r="HPM203" s="4"/>
      <c r="HPN203" s="4"/>
      <c r="HPO203" s="4"/>
      <c r="HPP203" s="4"/>
      <c r="HPQ203" s="4"/>
      <c r="HPR203" s="4"/>
      <c r="HPS203" s="4"/>
      <c r="HPT203" s="4"/>
      <c r="HPU203" s="4"/>
      <c r="HPV203" s="4"/>
      <c r="HPW203" s="4"/>
      <c r="HPX203" s="4"/>
      <c r="HPY203" s="4"/>
      <c r="HPZ203" s="4"/>
      <c r="HQA203" s="4"/>
      <c r="HQB203" s="4"/>
      <c r="HQC203" s="4"/>
      <c r="HQD203" s="4"/>
      <c r="HQE203" s="4"/>
      <c r="HQF203" s="4"/>
      <c r="HQG203" s="4"/>
      <c r="HQH203" s="4"/>
      <c r="HQI203" s="4"/>
      <c r="HQJ203" s="4"/>
      <c r="HQK203" s="4"/>
      <c r="HQL203" s="4"/>
      <c r="HQM203" s="4"/>
      <c r="HQN203" s="4"/>
      <c r="HQO203" s="4"/>
      <c r="HQP203" s="4"/>
      <c r="HQQ203" s="4"/>
      <c r="HQR203" s="4"/>
      <c r="HQS203" s="4"/>
      <c r="HQT203" s="4"/>
      <c r="HQU203" s="4"/>
      <c r="HQV203" s="4"/>
      <c r="HQW203" s="4"/>
      <c r="HQX203" s="4"/>
      <c r="HQY203" s="4"/>
      <c r="HQZ203" s="4"/>
      <c r="HRA203" s="4"/>
      <c r="HRB203" s="4"/>
      <c r="HRC203" s="4"/>
      <c r="HRD203" s="4"/>
      <c r="HRE203" s="4"/>
      <c r="HRF203" s="4"/>
      <c r="HRG203" s="4"/>
      <c r="HRH203" s="4"/>
      <c r="HRI203" s="4"/>
      <c r="HRJ203" s="4"/>
      <c r="HRK203" s="4"/>
      <c r="HRL203" s="4"/>
      <c r="HRM203" s="4"/>
      <c r="HRN203" s="4"/>
      <c r="HRO203" s="4"/>
      <c r="HRP203" s="4"/>
      <c r="HRQ203" s="4"/>
      <c r="HRR203" s="4"/>
      <c r="HRS203" s="4"/>
      <c r="HRT203" s="4"/>
      <c r="HRU203" s="4"/>
      <c r="HRV203" s="4"/>
      <c r="HRW203" s="4"/>
      <c r="HRX203" s="4"/>
      <c r="HRY203" s="4"/>
      <c r="HRZ203" s="4"/>
      <c r="HSA203" s="4"/>
      <c r="HSB203" s="4"/>
      <c r="HSC203" s="4"/>
      <c r="HSD203" s="4"/>
      <c r="HSE203" s="4"/>
      <c r="HSF203" s="4"/>
      <c r="HSG203" s="4"/>
      <c r="HSH203" s="4"/>
      <c r="HSI203" s="4"/>
      <c r="HSJ203" s="4"/>
      <c r="HSK203" s="4"/>
      <c r="HSL203" s="4"/>
      <c r="HSM203" s="4"/>
      <c r="HSN203" s="4"/>
      <c r="HSO203" s="4"/>
      <c r="HSP203" s="4"/>
      <c r="HSQ203" s="4"/>
      <c r="HSR203" s="4"/>
      <c r="HSS203" s="4"/>
      <c r="HST203" s="4"/>
      <c r="HSU203" s="4"/>
      <c r="HSV203" s="4"/>
      <c r="HSW203" s="4"/>
      <c r="HSX203" s="4"/>
      <c r="HSY203" s="4"/>
      <c r="HSZ203" s="4"/>
      <c r="HTA203" s="4"/>
      <c r="HTB203" s="4"/>
      <c r="HTC203" s="4"/>
      <c r="HTD203" s="4"/>
      <c r="HTE203" s="4"/>
      <c r="HTF203" s="4"/>
      <c r="HTG203" s="4"/>
      <c r="HTH203" s="4"/>
      <c r="HTI203" s="4"/>
      <c r="HTJ203" s="4"/>
      <c r="HTK203" s="4"/>
      <c r="HTL203" s="4"/>
      <c r="HTM203" s="4"/>
      <c r="HTN203" s="4"/>
      <c r="HTO203" s="4"/>
      <c r="HTP203" s="4"/>
      <c r="HTQ203" s="4"/>
      <c r="HTR203" s="4"/>
      <c r="HTS203" s="4"/>
      <c r="HTT203" s="4"/>
      <c r="HTU203" s="4"/>
      <c r="HTV203" s="4"/>
      <c r="HTW203" s="4"/>
      <c r="HTX203" s="4"/>
      <c r="HTY203" s="4"/>
      <c r="HTZ203" s="4"/>
      <c r="HUA203" s="4"/>
      <c r="HUB203" s="4"/>
      <c r="HUC203" s="4"/>
      <c r="HUD203" s="4"/>
      <c r="HUE203" s="4"/>
      <c r="HUF203" s="4"/>
      <c r="HUG203" s="4"/>
      <c r="HUH203" s="4"/>
      <c r="HUI203" s="4"/>
      <c r="HUJ203" s="4"/>
      <c r="HUK203" s="4"/>
      <c r="HUL203" s="4"/>
      <c r="HUM203" s="4"/>
      <c r="HUN203" s="4"/>
      <c r="HUO203" s="4"/>
      <c r="HUP203" s="4"/>
      <c r="HUQ203" s="4"/>
      <c r="HUR203" s="4"/>
      <c r="HUS203" s="4"/>
      <c r="HUT203" s="4"/>
      <c r="HUU203" s="4"/>
      <c r="HUV203" s="4"/>
      <c r="HUW203" s="4"/>
      <c r="HUX203" s="4"/>
      <c r="HUY203" s="4"/>
      <c r="HUZ203" s="4"/>
      <c r="HVA203" s="4"/>
      <c r="HVB203" s="4"/>
      <c r="HVC203" s="4"/>
      <c r="HVD203" s="4"/>
      <c r="HVE203" s="4"/>
      <c r="HVF203" s="4"/>
      <c r="HVG203" s="4"/>
      <c r="HVH203" s="4"/>
      <c r="HVI203" s="4"/>
      <c r="HVJ203" s="4"/>
      <c r="HVK203" s="4"/>
      <c r="HVL203" s="4"/>
      <c r="HVM203" s="4"/>
      <c r="HVN203" s="4"/>
      <c r="HVO203" s="4"/>
      <c r="HVP203" s="4"/>
      <c r="HVQ203" s="4"/>
      <c r="HVR203" s="4"/>
      <c r="HVS203" s="4"/>
      <c r="HVT203" s="4"/>
      <c r="HVU203" s="4"/>
      <c r="HVV203" s="4"/>
      <c r="HVW203" s="4"/>
      <c r="HVX203" s="4"/>
      <c r="HVY203" s="4"/>
      <c r="HVZ203" s="4"/>
      <c r="HWA203" s="4"/>
      <c r="HWB203" s="4"/>
      <c r="HWC203" s="4"/>
      <c r="HWD203" s="4"/>
      <c r="HWE203" s="4"/>
      <c r="HWF203" s="4"/>
      <c r="HWG203" s="4"/>
      <c r="HWH203" s="4"/>
      <c r="HWI203" s="4"/>
      <c r="HWJ203" s="4"/>
      <c r="HWK203" s="4"/>
      <c r="HWL203" s="4"/>
      <c r="HWM203" s="4"/>
      <c r="HWN203" s="4"/>
      <c r="HWO203" s="4"/>
      <c r="HWP203" s="4"/>
      <c r="HWQ203" s="4"/>
      <c r="HWR203" s="4"/>
      <c r="HWS203" s="4"/>
      <c r="HWT203" s="4"/>
      <c r="HWU203" s="4"/>
      <c r="HWV203" s="4"/>
      <c r="HWW203" s="4"/>
      <c r="HWX203" s="4"/>
      <c r="HWY203" s="4"/>
      <c r="HWZ203" s="4"/>
      <c r="HXA203" s="4"/>
      <c r="HXB203" s="4"/>
      <c r="HXC203" s="4"/>
      <c r="HXD203" s="4"/>
      <c r="HXE203" s="4"/>
      <c r="HXF203" s="4"/>
      <c r="HXG203" s="4"/>
      <c r="HXH203" s="4"/>
      <c r="HXI203" s="4"/>
      <c r="HXJ203" s="4"/>
      <c r="HXK203" s="4"/>
      <c r="HXL203" s="4"/>
      <c r="HXM203" s="4"/>
      <c r="HXN203" s="4"/>
      <c r="HXO203" s="4"/>
      <c r="HXP203" s="4"/>
      <c r="HXQ203" s="4"/>
      <c r="HXR203" s="4"/>
      <c r="HXS203" s="4"/>
      <c r="HXT203" s="4"/>
      <c r="HXU203" s="4"/>
      <c r="HXV203" s="4"/>
      <c r="HXW203" s="4"/>
      <c r="HXX203" s="4"/>
      <c r="HXY203" s="4"/>
      <c r="HXZ203" s="4"/>
      <c r="HYA203" s="4"/>
      <c r="HYB203" s="4"/>
      <c r="HYC203" s="4"/>
      <c r="HYD203" s="4"/>
      <c r="HYE203" s="4"/>
      <c r="HYF203" s="4"/>
      <c r="HYG203" s="4"/>
      <c r="HYH203" s="4"/>
      <c r="HYI203" s="4"/>
      <c r="HYJ203" s="4"/>
      <c r="HYK203" s="4"/>
      <c r="HYL203" s="4"/>
      <c r="HYM203" s="4"/>
      <c r="HYN203" s="4"/>
      <c r="HYO203" s="4"/>
      <c r="HYP203" s="4"/>
      <c r="HYQ203" s="4"/>
      <c r="HYR203" s="4"/>
      <c r="HYS203" s="4"/>
      <c r="HYT203" s="4"/>
      <c r="HYU203" s="4"/>
      <c r="HYV203" s="4"/>
      <c r="HYW203" s="4"/>
      <c r="HYX203" s="4"/>
      <c r="HYY203" s="4"/>
      <c r="HYZ203" s="4"/>
      <c r="HZA203" s="4"/>
      <c r="HZB203" s="4"/>
      <c r="HZC203" s="4"/>
      <c r="HZD203" s="4"/>
      <c r="HZE203" s="4"/>
      <c r="HZF203" s="4"/>
      <c r="HZG203" s="4"/>
      <c r="HZH203" s="4"/>
      <c r="HZI203" s="4"/>
      <c r="HZJ203" s="4"/>
      <c r="HZK203" s="4"/>
      <c r="HZL203" s="4"/>
      <c r="HZM203" s="4"/>
      <c r="HZN203" s="4"/>
      <c r="HZO203" s="4"/>
      <c r="HZP203" s="4"/>
      <c r="HZQ203" s="4"/>
      <c r="HZR203" s="4"/>
      <c r="HZS203" s="4"/>
      <c r="HZT203" s="4"/>
      <c r="HZU203" s="4"/>
      <c r="HZV203" s="4"/>
      <c r="HZW203" s="4"/>
      <c r="HZX203" s="4"/>
      <c r="HZY203" s="4"/>
      <c r="HZZ203" s="4"/>
      <c r="IAA203" s="4"/>
      <c r="IAB203" s="4"/>
      <c r="IAC203" s="4"/>
      <c r="IAD203" s="4"/>
      <c r="IAE203" s="4"/>
      <c r="IAF203" s="4"/>
      <c r="IAG203" s="4"/>
      <c r="IAH203" s="4"/>
      <c r="IAI203" s="4"/>
      <c r="IAJ203" s="4"/>
      <c r="IAK203" s="4"/>
      <c r="IAL203" s="4"/>
      <c r="IAM203" s="4"/>
      <c r="IAN203" s="4"/>
      <c r="IAO203" s="4"/>
      <c r="IAP203" s="4"/>
      <c r="IAQ203" s="4"/>
      <c r="IAR203" s="4"/>
      <c r="IAS203" s="4"/>
      <c r="IAT203" s="4"/>
      <c r="IAU203" s="4"/>
      <c r="IAV203" s="4"/>
      <c r="IAW203" s="4"/>
      <c r="IAX203" s="4"/>
      <c r="IAY203" s="4"/>
      <c r="IAZ203" s="4"/>
      <c r="IBA203" s="4"/>
      <c r="IBB203" s="4"/>
      <c r="IBC203" s="4"/>
      <c r="IBD203" s="4"/>
      <c r="IBE203" s="4"/>
      <c r="IBF203" s="4"/>
      <c r="IBG203" s="4"/>
      <c r="IBH203" s="4"/>
      <c r="IBI203" s="4"/>
      <c r="IBJ203" s="4"/>
      <c r="IBK203" s="4"/>
      <c r="IBL203" s="4"/>
      <c r="IBM203" s="4"/>
      <c r="IBN203" s="4"/>
      <c r="IBO203" s="4"/>
      <c r="IBP203" s="4"/>
      <c r="IBQ203" s="4"/>
      <c r="IBR203" s="4"/>
      <c r="IBS203" s="4"/>
      <c r="IBT203" s="4"/>
      <c r="IBU203" s="4"/>
      <c r="IBV203" s="4"/>
      <c r="IBW203" s="4"/>
      <c r="IBX203" s="4"/>
      <c r="IBY203" s="4"/>
      <c r="IBZ203" s="4"/>
      <c r="ICA203" s="4"/>
      <c r="ICB203" s="4"/>
      <c r="ICC203" s="4"/>
      <c r="ICD203" s="4"/>
      <c r="ICE203" s="4"/>
      <c r="ICF203" s="4"/>
      <c r="ICG203" s="4"/>
      <c r="ICH203" s="4"/>
      <c r="ICI203" s="4"/>
      <c r="ICJ203" s="4"/>
      <c r="ICK203" s="4"/>
      <c r="ICL203" s="4"/>
      <c r="ICM203" s="4"/>
      <c r="ICN203" s="4"/>
      <c r="ICO203" s="4"/>
      <c r="ICP203" s="4"/>
      <c r="ICQ203" s="4"/>
      <c r="ICR203" s="4"/>
      <c r="ICS203" s="4"/>
      <c r="ICT203" s="4"/>
      <c r="ICU203" s="4"/>
      <c r="ICV203" s="4"/>
      <c r="ICW203" s="4"/>
      <c r="ICX203" s="4"/>
      <c r="ICY203" s="4"/>
      <c r="ICZ203" s="4"/>
      <c r="IDA203" s="4"/>
      <c r="IDB203" s="4"/>
      <c r="IDC203" s="4"/>
      <c r="IDD203" s="4"/>
      <c r="IDE203" s="4"/>
      <c r="IDF203" s="4"/>
      <c r="IDG203" s="4"/>
      <c r="IDH203" s="4"/>
      <c r="IDI203" s="4"/>
      <c r="IDJ203" s="4"/>
      <c r="IDK203" s="4"/>
      <c r="IDL203" s="4"/>
      <c r="IDM203" s="4"/>
      <c r="IDN203" s="4"/>
      <c r="IDO203" s="4"/>
      <c r="IDP203" s="4"/>
      <c r="IDQ203" s="4"/>
      <c r="IDR203" s="4"/>
      <c r="IDS203" s="4"/>
      <c r="IDT203" s="4"/>
      <c r="IDU203" s="4"/>
      <c r="IDV203" s="4"/>
      <c r="IDW203" s="4"/>
      <c r="IDX203" s="4"/>
      <c r="IDY203" s="4"/>
      <c r="IDZ203" s="4"/>
      <c r="IEA203" s="4"/>
      <c r="IEB203" s="4"/>
      <c r="IEC203" s="4"/>
      <c r="IED203" s="4"/>
      <c r="IEE203" s="4"/>
      <c r="IEF203" s="4"/>
      <c r="IEG203" s="4"/>
      <c r="IEH203" s="4"/>
      <c r="IEI203" s="4"/>
      <c r="IEJ203" s="4"/>
      <c r="IEK203" s="4"/>
      <c r="IEL203" s="4"/>
      <c r="IEM203" s="4"/>
      <c r="IEN203" s="4"/>
      <c r="IEO203" s="4"/>
      <c r="IEP203" s="4"/>
      <c r="IEQ203" s="4"/>
      <c r="IER203" s="4"/>
      <c r="IES203" s="4"/>
      <c r="IET203" s="4"/>
      <c r="IEU203" s="4"/>
      <c r="IEV203" s="4"/>
      <c r="IEW203" s="4"/>
      <c r="IEX203" s="4"/>
      <c r="IEY203" s="4"/>
      <c r="IEZ203" s="4"/>
      <c r="IFA203" s="4"/>
      <c r="IFB203" s="4"/>
      <c r="IFC203" s="4"/>
      <c r="IFD203" s="4"/>
      <c r="IFE203" s="4"/>
      <c r="IFF203" s="4"/>
      <c r="IFG203" s="4"/>
      <c r="IFH203" s="4"/>
      <c r="IFI203" s="4"/>
      <c r="IFJ203" s="4"/>
      <c r="IFK203" s="4"/>
      <c r="IFL203" s="4"/>
      <c r="IFM203" s="4"/>
      <c r="IFN203" s="4"/>
      <c r="IFO203" s="4"/>
      <c r="IFP203" s="4"/>
      <c r="IFQ203" s="4"/>
      <c r="IFR203" s="4"/>
      <c r="IFS203" s="4"/>
      <c r="IFT203" s="4"/>
      <c r="IFU203" s="4"/>
      <c r="IFV203" s="4"/>
      <c r="IFW203" s="4"/>
      <c r="IFX203" s="4"/>
      <c r="IFY203" s="4"/>
      <c r="IFZ203" s="4"/>
      <c r="IGA203" s="4"/>
      <c r="IGB203" s="4"/>
      <c r="IGC203" s="4"/>
      <c r="IGD203" s="4"/>
      <c r="IGE203" s="4"/>
      <c r="IGF203" s="4"/>
      <c r="IGG203" s="4"/>
      <c r="IGH203" s="4"/>
      <c r="IGI203" s="4"/>
      <c r="IGJ203" s="4"/>
      <c r="IGK203" s="4"/>
      <c r="IGL203" s="4"/>
      <c r="IGM203" s="4"/>
      <c r="IGN203" s="4"/>
      <c r="IGO203" s="4"/>
      <c r="IGP203" s="4"/>
      <c r="IGQ203" s="4"/>
      <c r="IGR203" s="4"/>
      <c r="IGS203" s="4"/>
      <c r="IGT203" s="4"/>
      <c r="IGU203" s="4"/>
      <c r="IGV203" s="4"/>
      <c r="IGW203" s="4"/>
      <c r="IGX203" s="4"/>
      <c r="IGY203" s="4"/>
      <c r="IGZ203" s="4"/>
      <c r="IHA203" s="4"/>
      <c r="IHB203" s="4"/>
      <c r="IHC203" s="4"/>
      <c r="IHD203" s="4"/>
      <c r="IHE203" s="4"/>
      <c r="IHF203" s="4"/>
      <c r="IHG203" s="4"/>
      <c r="IHH203" s="4"/>
      <c r="IHI203" s="4"/>
      <c r="IHJ203" s="4"/>
      <c r="IHK203" s="4"/>
      <c r="IHL203" s="4"/>
      <c r="IHM203" s="4"/>
      <c r="IHN203" s="4"/>
      <c r="IHO203" s="4"/>
      <c r="IHP203" s="4"/>
      <c r="IHQ203" s="4"/>
      <c r="IHR203" s="4"/>
      <c r="IHS203" s="4"/>
      <c r="IHT203" s="4"/>
      <c r="IHU203" s="4"/>
      <c r="IHV203" s="4"/>
      <c r="IHW203" s="4"/>
      <c r="IHX203" s="4"/>
      <c r="IHY203" s="4"/>
      <c r="IHZ203" s="4"/>
      <c r="IIA203" s="4"/>
      <c r="IIB203" s="4"/>
      <c r="IIC203" s="4"/>
      <c r="IID203" s="4"/>
      <c r="IIE203" s="4"/>
      <c r="IIF203" s="4"/>
      <c r="IIG203" s="4"/>
      <c r="IIH203" s="4"/>
      <c r="III203" s="4"/>
      <c r="IIJ203" s="4"/>
      <c r="IIK203" s="4"/>
      <c r="IIL203" s="4"/>
      <c r="IIM203" s="4"/>
      <c r="IIN203" s="4"/>
      <c r="IIO203" s="4"/>
      <c r="IIP203" s="4"/>
      <c r="IIQ203" s="4"/>
      <c r="IIR203" s="4"/>
      <c r="IIS203" s="4"/>
      <c r="IIT203" s="4"/>
      <c r="IIU203" s="4"/>
      <c r="IIV203" s="4"/>
      <c r="IIW203" s="4"/>
      <c r="IIX203" s="4"/>
      <c r="IIY203" s="4"/>
      <c r="IIZ203" s="4"/>
      <c r="IJA203" s="4"/>
      <c r="IJB203" s="4"/>
      <c r="IJC203" s="4"/>
      <c r="IJD203" s="4"/>
      <c r="IJE203" s="4"/>
      <c r="IJF203" s="4"/>
      <c r="IJG203" s="4"/>
      <c r="IJH203" s="4"/>
      <c r="IJI203" s="4"/>
      <c r="IJJ203" s="4"/>
      <c r="IJK203" s="4"/>
      <c r="IJL203" s="4"/>
      <c r="IJM203" s="4"/>
      <c r="IJN203" s="4"/>
      <c r="IJO203" s="4"/>
      <c r="IJP203" s="4"/>
      <c r="IJQ203" s="4"/>
      <c r="IJR203" s="4"/>
      <c r="IJS203" s="4"/>
      <c r="IJT203" s="4"/>
      <c r="IJU203" s="4"/>
      <c r="IJV203" s="4"/>
      <c r="IJW203" s="4"/>
      <c r="IJX203" s="4"/>
      <c r="IJY203" s="4"/>
      <c r="IJZ203" s="4"/>
      <c r="IKA203" s="4"/>
      <c r="IKB203" s="4"/>
      <c r="IKC203" s="4"/>
      <c r="IKD203" s="4"/>
      <c r="IKE203" s="4"/>
      <c r="IKF203" s="4"/>
      <c r="IKG203" s="4"/>
      <c r="IKH203" s="4"/>
      <c r="IKI203" s="4"/>
      <c r="IKJ203" s="4"/>
      <c r="IKK203" s="4"/>
      <c r="IKL203" s="4"/>
      <c r="IKM203" s="4"/>
      <c r="IKN203" s="4"/>
      <c r="IKO203" s="4"/>
      <c r="IKP203" s="4"/>
      <c r="IKQ203" s="4"/>
      <c r="IKR203" s="4"/>
      <c r="IKS203" s="4"/>
      <c r="IKT203" s="4"/>
      <c r="IKU203" s="4"/>
      <c r="IKV203" s="4"/>
      <c r="IKW203" s="4"/>
      <c r="IKX203" s="4"/>
      <c r="IKY203" s="4"/>
      <c r="IKZ203" s="4"/>
      <c r="ILA203" s="4"/>
      <c r="ILB203" s="4"/>
      <c r="ILC203" s="4"/>
      <c r="ILD203" s="4"/>
      <c r="ILE203" s="4"/>
      <c r="ILF203" s="4"/>
      <c r="ILG203" s="4"/>
      <c r="ILH203" s="4"/>
      <c r="ILI203" s="4"/>
      <c r="ILJ203" s="4"/>
      <c r="ILK203" s="4"/>
      <c r="ILL203" s="4"/>
      <c r="ILM203" s="4"/>
      <c r="ILN203" s="4"/>
      <c r="ILO203" s="4"/>
      <c r="ILP203" s="4"/>
      <c r="ILQ203" s="4"/>
      <c r="ILR203" s="4"/>
      <c r="ILS203" s="4"/>
      <c r="ILT203" s="4"/>
      <c r="ILU203" s="4"/>
      <c r="ILV203" s="4"/>
      <c r="ILW203" s="4"/>
      <c r="ILX203" s="4"/>
      <c r="ILY203" s="4"/>
      <c r="ILZ203" s="4"/>
      <c r="IMA203" s="4"/>
      <c r="IMB203" s="4"/>
      <c r="IMC203" s="4"/>
      <c r="IMD203" s="4"/>
      <c r="IME203" s="4"/>
      <c r="IMF203" s="4"/>
      <c r="IMG203" s="4"/>
      <c r="IMH203" s="4"/>
      <c r="IMI203" s="4"/>
      <c r="IMJ203" s="4"/>
      <c r="IMK203" s="4"/>
      <c r="IML203" s="4"/>
      <c r="IMM203" s="4"/>
      <c r="IMN203" s="4"/>
      <c r="IMO203" s="4"/>
      <c r="IMP203" s="4"/>
      <c r="IMQ203" s="4"/>
      <c r="IMR203" s="4"/>
      <c r="IMS203" s="4"/>
      <c r="IMT203" s="4"/>
      <c r="IMU203" s="4"/>
      <c r="IMV203" s="4"/>
      <c r="IMW203" s="4"/>
      <c r="IMX203" s="4"/>
      <c r="IMY203" s="4"/>
      <c r="IMZ203" s="4"/>
      <c r="INA203" s="4"/>
      <c r="INB203" s="4"/>
      <c r="INC203" s="4"/>
      <c r="IND203" s="4"/>
      <c r="INE203" s="4"/>
      <c r="INF203" s="4"/>
      <c r="ING203" s="4"/>
      <c r="INH203" s="4"/>
      <c r="INI203" s="4"/>
      <c r="INJ203" s="4"/>
      <c r="INK203" s="4"/>
      <c r="INL203" s="4"/>
      <c r="INM203" s="4"/>
      <c r="INN203" s="4"/>
      <c r="INO203" s="4"/>
      <c r="INP203" s="4"/>
      <c r="INQ203" s="4"/>
      <c r="INR203" s="4"/>
      <c r="INS203" s="4"/>
      <c r="INT203" s="4"/>
      <c r="INU203" s="4"/>
      <c r="INV203" s="4"/>
      <c r="INW203" s="4"/>
      <c r="INX203" s="4"/>
      <c r="INY203" s="4"/>
      <c r="INZ203" s="4"/>
      <c r="IOA203" s="4"/>
      <c r="IOB203" s="4"/>
      <c r="IOC203" s="4"/>
      <c r="IOD203" s="4"/>
      <c r="IOE203" s="4"/>
      <c r="IOF203" s="4"/>
      <c r="IOG203" s="4"/>
      <c r="IOH203" s="4"/>
      <c r="IOI203" s="4"/>
      <c r="IOJ203" s="4"/>
      <c r="IOK203" s="4"/>
      <c r="IOL203" s="4"/>
      <c r="IOM203" s="4"/>
      <c r="ION203" s="4"/>
      <c r="IOO203" s="4"/>
      <c r="IOP203" s="4"/>
      <c r="IOQ203" s="4"/>
      <c r="IOR203" s="4"/>
      <c r="IOS203" s="4"/>
      <c r="IOT203" s="4"/>
      <c r="IOU203" s="4"/>
      <c r="IOV203" s="4"/>
      <c r="IOW203" s="4"/>
      <c r="IOX203" s="4"/>
      <c r="IOY203" s="4"/>
      <c r="IOZ203" s="4"/>
      <c r="IPA203" s="4"/>
      <c r="IPB203" s="4"/>
      <c r="IPC203" s="4"/>
      <c r="IPD203" s="4"/>
      <c r="IPE203" s="4"/>
      <c r="IPF203" s="4"/>
      <c r="IPG203" s="4"/>
      <c r="IPH203" s="4"/>
      <c r="IPI203" s="4"/>
      <c r="IPJ203" s="4"/>
      <c r="IPK203" s="4"/>
      <c r="IPL203" s="4"/>
      <c r="IPM203" s="4"/>
      <c r="IPN203" s="4"/>
      <c r="IPO203" s="4"/>
      <c r="IPP203" s="4"/>
      <c r="IPQ203" s="4"/>
      <c r="IPR203" s="4"/>
      <c r="IPS203" s="4"/>
      <c r="IPT203" s="4"/>
      <c r="IPU203" s="4"/>
      <c r="IPV203" s="4"/>
      <c r="IPW203" s="4"/>
      <c r="IPX203" s="4"/>
      <c r="IPY203" s="4"/>
      <c r="IPZ203" s="4"/>
      <c r="IQA203" s="4"/>
      <c r="IQB203" s="4"/>
      <c r="IQC203" s="4"/>
      <c r="IQD203" s="4"/>
      <c r="IQE203" s="4"/>
      <c r="IQF203" s="4"/>
      <c r="IQG203" s="4"/>
      <c r="IQH203" s="4"/>
      <c r="IQI203" s="4"/>
      <c r="IQJ203" s="4"/>
      <c r="IQK203" s="4"/>
      <c r="IQL203" s="4"/>
      <c r="IQM203" s="4"/>
      <c r="IQN203" s="4"/>
      <c r="IQO203" s="4"/>
      <c r="IQP203" s="4"/>
      <c r="IQQ203" s="4"/>
      <c r="IQR203" s="4"/>
      <c r="IQS203" s="4"/>
      <c r="IQT203" s="4"/>
      <c r="IQU203" s="4"/>
      <c r="IQV203" s="4"/>
      <c r="IQW203" s="4"/>
      <c r="IQX203" s="4"/>
      <c r="IQY203" s="4"/>
      <c r="IQZ203" s="4"/>
      <c r="IRA203" s="4"/>
      <c r="IRB203" s="4"/>
      <c r="IRC203" s="4"/>
      <c r="IRD203" s="4"/>
      <c r="IRE203" s="4"/>
      <c r="IRF203" s="4"/>
      <c r="IRG203" s="4"/>
      <c r="IRH203" s="4"/>
      <c r="IRI203" s="4"/>
      <c r="IRJ203" s="4"/>
      <c r="IRK203" s="4"/>
      <c r="IRL203" s="4"/>
      <c r="IRM203" s="4"/>
      <c r="IRN203" s="4"/>
      <c r="IRO203" s="4"/>
      <c r="IRP203" s="4"/>
      <c r="IRQ203" s="4"/>
      <c r="IRR203" s="4"/>
      <c r="IRS203" s="4"/>
      <c r="IRT203" s="4"/>
      <c r="IRU203" s="4"/>
      <c r="IRV203" s="4"/>
      <c r="IRW203" s="4"/>
      <c r="IRX203" s="4"/>
      <c r="IRY203" s="4"/>
      <c r="IRZ203" s="4"/>
      <c r="ISA203" s="4"/>
      <c r="ISB203" s="4"/>
      <c r="ISC203" s="4"/>
      <c r="ISD203" s="4"/>
      <c r="ISE203" s="4"/>
      <c r="ISF203" s="4"/>
      <c r="ISG203" s="4"/>
      <c r="ISH203" s="4"/>
      <c r="ISI203" s="4"/>
      <c r="ISJ203" s="4"/>
      <c r="ISK203" s="4"/>
      <c r="ISL203" s="4"/>
      <c r="ISM203" s="4"/>
      <c r="ISN203" s="4"/>
      <c r="ISO203" s="4"/>
      <c r="ISP203" s="4"/>
      <c r="ISQ203" s="4"/>
      <c r="ISR203" s="4"/>
      <c r="ISS203" s="4"/>
      <c r="IST203" s="4"/>
      <c r="ISU203" s="4"/>
      <c r="ISV203" s="4"/>
      <c r="ISW203" s="4"/>
      <c r="ISX203" s="4"/>
      <c r="ISY203" s="4"/>
      <c r="ISZ203" s="4"/>
      <c r="ITA203" s="4"/>
      <c r="ITB203" s="4"/>
      <c r="ITC203" s="4"/>
      <c r="ITD203" s="4"/>
      <c r="ITE203" s="4"/>
      <c r="ITF203" s="4"/>
      <c r="ITG203" s="4"/>
      <c r="ITH203" s="4"/>
      <c r="ITI203" s="4"/>
      <c r="ITJ203" s="4"/>
      <c r="ITK203" s="4"/>
      <c r="ITL203" s="4"/>
      <c r="ITM203" s="4"/>
      <c r="ITN203" s="4"/>
      <c r="ITO203" s="4"/>
      <c r="ITP203" s="4"/>
      <c r="ITQ203" s="4"/>
      <c r="ITR203" s="4"/>
      <c r="ITS203" s="4"/>
      <c r="ITT203" s="4"/>
      <c r="ITU203" s="4"/>
      <c r="ITV203" s="4"/>
      <c r="ITW203" s="4"/>
      <c r="ITX203" s="4"/>
      <c r="ITY203" s="4"/>
      <c r="ITZ203" s="4"/>
      <c r="IUA203" s="4"/>
      <c r="IUB203" s="4"/>
      <c r="IUC203" s="4"/>
      <c r="IUD203" s="4"/>
      <c r="IUE203" s="4"/>
      <c r="IUF203" s="4"/>
      <c r="IUG203" s="4"/>
      <c r="IUH203" s="4"/>
      <c r="IUI203" s="4"/>
      <c r="IUJ203" s="4"/>
      <c r="IUK203" s="4"/>
      <c r="IUL203" s="4"/>
      <c r="IUM203" s="4"/>
      <c r="IUN203" s="4"/>
      <c r="IUO203" s="4"/>
      <c r="IUP203" s="4"/>
      <c r="IUQ203" s="4"/>
      <c r="IUR203" s="4"/>
      <c r="IUS203" s="4"/>
      <c r="IUT203" s="4"/>
      <c r="IUU203" s="4"/>
      <c r="IUV203" s="4"/>
      <c r="IUW203" s="4"/>
      <c r="IUX203" s="4"/>
      <c r="IUY203" s="4"/>
      <c r="IUZ203" s="4"/>
      <c r="IVA203" s="4"/>
      <c r="IVB203" s="4"/>
      <c r="IVC203" s="4"/>
      <c r="IVD203" s="4"/>
      <c r="IVE203" s="4"/>
      <c r="IVF203" s="4"/>
      <c r="IVG203" s="4"/>
      <c r="IVH203" s="4"/>
      <c r="IVI203" s="4"/>
      <c r="IVJ203" s="4"/>
      <c r="IVK203" s="4"/>
      <c r="IVL203" s="4"/>
      <c r="IVM203" s="4"/>
      <c r="IVN203" s="4"/>
      <c r="IVO203" s="4"/>
      <c r="IVP203" s="4"/>
      <c r="IVQ203" s="4"/>
      <c r="IVR203" s="4"/>
      <c r="IVS203" s="4"/>
      <c r="IVT203" s="4"/>
      <c r="IVU203" s="4"/>
      <c r="IVV203" s="4"/>
      <c r="IVW203" s="4"/>
      <c r="IVX203" s="4"/>
      <c r="IVY203" s="4"/>
      <c r="IVZ203" s="4"/>
      <c r="IWA203" s="4"/>
      <c r="IWB203" s="4"/>
      <c r="IWC203" s="4"/>
      <c r="IWD203" s="4"/>
      <c r="IWE203" s="4"/>
      <c r="IWF203" s="4"/>
      <c r="IWG203" s="4"/>
      <c r="IWH203" s="4"/>
      <c r="IWI203" s="4"/>
      <c r="IWJ203" s="4"/>
      <c r="IWK203" s="4"/>
      <c r="IWL203" s="4"/>
      <c r="IWM203" s="4"/>
      <c r="IWN203" s="4"/>
      <c r="IWO203" s="4"/>
      <c r="IWP203" s="4"/>
      <c r="IWQ203" s="4"/>
      <c r="IWR203" s="4"/>
      <c r="IWS203" s="4"/>
      <c r="IWT203" s="4"/>
      <c r="IWU203" s="4"/>
      <c r="IWV203" s="4"/>
      <c r="IWW203" s="4"/>
      <c r="IWX203" s="4"/>
      <c r="IWY203" s="4"/>
      <c r="IWZ203" s="4"/>
      <c r="IXA203" s="4"/>
      <c r="IXB203" s="4"/>
      <c r="IXC203" s="4"/>
      <c r="IXD203" s="4"/>
      <c r="IXE203" s="4"/>
      <c r="IXF203" s="4"/>
      <c r="IXG203" s="4"/>
      <c r="IXH203" s="4"/>
      <c r="IXI203" s="4"/>
      <c r="IXJ203" s="4"/>
      <c r="IXK203" s="4"/>
      <c r="IXL203" s="4"/>
      <c r="IXM203" s="4"/>
      <c r="IXN203" s="4"/>
      <c r="IXO203" s="4"/>
      <c r="IXP203" s="4"/>
      <c r="IXQ203" s="4"/>
      <c r="IXR203" s="4"/>
      <c r="IXS203" s="4"/>
      <c r="IXT203" s="4"/>
      <c r="IXU203" s="4"/>
      <c r="IXV203" s="4"/>
      <c r="IXW203" s="4"/>
      <c r="IXX203" s="4"/>
      <c r="IXY203" s="4"/>
      <c r="IXZ203" s="4"/>
      <c r="IYA203" s="4"/>
      <c r="IYB203" s="4"/>
      <c r="IYC203" s="4"/>
      <c r="IYD203" s="4"/>
      <c r="IYE203" s="4"/>
      <c r="IYF203" s="4"/>
      <c r="IYG203" s="4"/>
      <c r="IYH203" s="4"/>
      <c r="IYI203" s="4"/>
      <c r="IYJ203" s="4"/>
      <c r="IYK203" s="4"/>
      <c r="IYL203" s="4"/>
      <c r="IYM203" s="4"/>
      <c r="IYN203" s="4"/>
      <c r="IYO203" s="4"/>
      <c r="IYP203" s="4"/>
      <c r="IYQ203" s="4"/>
      <c r="IYR203" s="4"/>
      <c r="IYS203" s="4"/>
      <c r="IYT203" s="4"/>
      <c r="IYU203" s="4"/>
      <c r="IYV203" s="4"/>
      <c r="IYW203" s="4"/>
      <c r="IYX203" s="4"/>
      <c r="IYY203" s="4"/>
      <c r="IYZ203" s="4"/>
      <c r="IZA203" s="4"/>
      <c r="IZB203" s="4"/>
      <c r="IZC203" s="4"/>
      <c r="IZD203" s="4"/>
      <c r="IZE203" s="4"/>
      <c r="IZF203" s="4"/>
      <c r="IZG203" s="4"/>
      <c r="IZH203" s="4"/>
      <c r="IZI203" s="4"/>
      <c r="IZJ203" s="4"/>
      <c r="IZK203" s="4"/>
      <c r="IZL203" s="4"/>
      <c r="IZM203" s="4"/>
      <c r="IZN203" s="4"/>
      <c r="IZO203" s="4"/>
      <c r="IZP203" s="4"/>
      <c r="IZQ203" s="4"/>
      <c r="IZR203" s="4"/>
      <c r="IZS203" s="4"/>
      <c r="IZT203" s="4"/>
      <c r="IZU203" s="4"/>
      <c r="IZV203" s="4"/>
      <c r="IZW203" s="4"/>
      <c r="IZX203" s="4"/>
      <c r="IZY203" s="4"/>
      <c r="IZZ203" s="4"/>
      <c r="JAA203" s="4"/>
      <c r="JAB203" s="4"/>
      <c r="JAC203" s="4"/>
      <c r="JAD203" s="4"/>
      <c r="JAE203" s="4"/>
      <c r="JAF203" s="4"/>
      <c r="JAG203" s="4"/>
      <c r="JAH203" s="4"/>
      <c r="JAI203" s="4"/>
      <c r="JAJ203" s="4"/>
      <c r="JAK203" s="4"/>
      <c r="JAL203" s="4"/>
      <c r="JAM203" s="4"/>
      <c r="JAN203" s="4"/>
      <c r="JAO203" s="4"/>
      <c r="JAP203" s="4"/>
      <c r="JAQ203" s="4"/>
      <c r="JAR203" s="4"/>
      <c r="JAS203" s="4"/>
      <c r="JAT203" s="4"/>
      <c r="JAU203" s="4"/>
      <c r="JAV203" s="4"/>
      <c r="JAW203" s="4"/>
      <c r="JAX203" s="4"/>
      <c r="JAY203" s="4"/>
      <c r="JAZ203" s="4"/>
      <c r="JBA203" s="4"/>
      <c r="JBB203" s="4"/>
      <c r="JBC203" s="4"/>
      <c r="JBD203" s="4"/>
      <c r="JBE203" s="4"/>
      <c r="JBF203" s="4"/>
      <c r="JBG203" s="4"/>
      <c r="JBH203" s="4"/>
      <c r="JBI203" s="4"/>
      <c r="JBJ203" s="4"/>
      <c r="JBK203" s="4"/>
      <c r="JBL203" s="4"/>
      <c r="JBM203" s="4"/>
      <c r="JBN203" s="4"/>
      <c r="JBO203" s="4"/>
      <c r="JBP203" s="4"/>
      <c r="JBQ203" s="4"/>
      <c r="JBR203" s="4"/>
      <c r="JBS203" s="4"/>
      <c r="JBT203" s="4"/>
      <c r="JBU203" s="4"/>
      <c r="JBV203" s="4"/>
      <c r="JBW203" s="4"/>
      <c r="JBX203" s="4"/>
      <c r="JBY203" s="4"/>
      <c r="JBZ203" s="4"/>
      <c r="JCA203" s="4"/>
      <c r="JCB203" s="4"/>
      <c r="JCC203" s="4"/>
      <c r="JCD203" s="4"/>
      <c r="JCE203" s="4"/>
      <c r="JCF203" s="4"/>
      <c r="JCG203" s="4"/>
      <c r="JCH203" s="4"/>
      <c r="JCI203" s="4"/>
      <c r="JCJ203" s="4"/>
      <c r="JCK203" s="4"/>
      <c r="JCL203" s="4"/>
      <c r="JCM203" s="4"/>
      <c r="JCN203" s="4"/>
      <c r="JCO203" s="4"/>
      <c r="JCP203" s="4"/>
      <c r="JCQ203" s="4"/>
      <c r="JCR203" s="4"/>
      <c r="JCS203" s="4"/>
      <c r="JCT203" s="4"/>
      <c r="JCU203" s="4"/>
      <c r="JCV203" s="4"/>
      <c r="JCW203" s="4"/>
      <c r="JCX203" s="4"/>
      <c r="JCY203" s="4"/>
      <c r="JCZ203" s="4"/>
      <c r="JDA203" s="4"/>
      <c r="JDB203" s="4"/>
      <c r="JDC203" s="4"/>
      <c r="JDD203" s="4"/>
      <c r="JDE203" s="4"/>
      <c r="JDF203" s="4"/>
      <c r="JDG203" s="4"/>
      <c r="JDH203" s="4"/>
      <c r="JDI203" s="4"/>
      <c r="JDJ203" s="4"/>
      <c r="JDK203" s="4"/>
      <c r="JDL203" s="4"/>
      <c r="JDM203" s="4"/>
      <c r="JDN203" s="4"/>
      <c r="JDO203" s="4"/>
      <c r="JDP203" s="4"/>
      <c r="JDQ203" s="4"/>
      <c r="JDR203" s="4"/>
      <c r="JDS203" s="4"/>
      <c r="JDT203" s="4"/>
      <c r="JDU203" s="4"/>
      <c r="JDV203" s="4"/>
      <c r="JDW203" s="4"/>
      <c r="JDX203" s="4"/>
      <c r="JDY203" s="4"/>
      <c r="JDZ203" s="4"/>
      <c r="JEA203" s="4"/>
      <c r="JEB203" s="4"/>
      <c r="JEC203" s="4"/>
      <c r="JED203" s="4"/>
      <c r="JEE203" s="4"/>
      <c r="JEF203" s="4"/>
      <c r="JEG203" s="4"/>
      <c r="JEH203" s="4"/>
      <c r="JEI203" s="4"/>
      <c r="JEJ203" s="4"/>
      <c r="JEK203" s="4"/>
      <c r="JEL203" s="4"/>
      <c r="JEM203" s="4"/>
      <c r="JEN203" s="4"/>
      <c r="JEO203" s="4"/>
      <c r="JEP203" s="4"/>
      <c r="JEQ203" s="4"/>
      <c r="JER203" s="4"/>
      <c r="JES203" s="4"/>
      <c r="JET203" s="4"/>
      <c r="JEU203" s="4"/>
      <c r="JEV203" s="4"/>
      <c r="JEW203" s="4"/>
      <c r="JEX203" s="4"/>
      <c r="JEY203" s="4"/>
      <c r="JEZ203" s="4"/>
      <c r="JFA203" s="4"/>
      <c r="JFB203" s="4"/>
      <c r="JFC203" s="4"/>
      <c r="JFD203" s="4"/>
      <c r="JFE203" s="4"/>
      <c r="JFF203" s="4"/>
      <c r="JFG203" s="4"/>
      <c r="JFH203" s="4"/>
      <c r="JFI203" s="4"/>
      <c r="JFJ203" s="4"/>
      <c r="JFK203" s="4"/>
      <c r="JFL203" s="4"/>
      <c r="JFM203" s="4"/>
      <c r="JFN203" s="4"/>
      <c r="JFO203" s="4"/>
      <c r="JFP203" s="4"/>
      <c r="JFQ203" s="4"/>
      <c r="JFR203" s="4"/>
      <c r="JFS203" s="4"/>
      <c r="JFT203" s="4"/>
      <c r="JFU203" s="4"/>
      <c r="JFV203" s="4"/>
      <c r="JFW203" s="4"/>
      <c r="JFX203" s="4"/>
      <c r="JFY203" s="4"/>
      <c r="JFZ203" s="4"/>
      <c r="JGA203" s="4"/>
      <c r="JGB203" s="4"/>
      <c r="JGC203" s="4"/>
      <c r="JGD203" s="4"/>
      <c r="JGE203" s="4"/>
      <c r="JGF203" s="4"/>
      <c r="JGG203" s="4"/>
      <c r="JGH203" s="4"/>
      <c r="JGI203" s="4"/>
      <c r="JGJ203" s="4"/>
      <c r="JGK203" s="4"/>
      <c r="JGL203" s="4"/>
      <c r="JGM203" s="4"/>
      <c r="JGN203" s="4"/>
      <c r="JGO203" s="4"/>
      <c r="JGP203" s="4"/>
      <c r="JGQ203" s="4"/>
      <c r="JGR203" s="4"/>
      <c r="JGS203" s="4"/>
      <c r="JGT203" s="4"/>
      <c r="JGU203" s="4"/>
      <c r="JGV203" s="4"/>
      <c r="JGW203" s="4"/>
      <c r="JGX203" s="4"/>
      <c r="JGY203" s="4"/>
      <c r="JGZ203" s="4"/>
      <c r="JHA203" s="4"/>
      <c r="JHB203" s="4"/>
      <c r="JHC203" s="4"/>
      <c r="JHD203" s="4"/>
      <c r="JHE203" s="4"/>
      <c r="JHF203" s="4"/>
      <c r="JHG203" s="4"/>
      <c r="JHH203" s="4"/>
      <c r="JHI203" s="4"/>
      <c r="JHJ203" s="4"/>
      <c r="JHK203" s="4"/>
      <c r="JHL203" s="4"/>
      <c r="JHM203" s="4"/>
      <c r="JHN203" s="4"/>
      <c r="JHO203" s="4"/>
      <c r="JHP203" s="4"/>
      <c r="JHQ203" s="4"/>
      <c r="JHR203" s="4"/>
      <c r="JHS203" s="4"/>
      <c r="JHT203" s="4"/>
      <c r="JHU203" s="4"/>
      <c r="JHV203" s="4"/>
      <c r="JHW203" s="4"/>
      <c r="JHX203" s="4"/>
      <c r="JHY203" s="4"/>
      <c r="JHZ203" s="4"/>
      <c r="JIA203" s="4"/>
      <c r="JIB203" s="4"/>
      <c r="JIC203" s="4"/>
      <c r="JID203" s="4"/>
      <c r="JIE203" s="4"/>
      <c r="JIF203" s="4"/>
      <c r="JIG203" s="4"/>
      <c r="JIH203" s="4"/>
      <c r="JII203" s="4"/>
      <c r="JIJ203" s="4"/>
      <c r="JIK203" s="4"/>
      <c r="JIL203" s="4"/>
      <c r="JIM203" s="4"/>
      <c r="JIN203" s="4"/>
      <c r="JIO203" s="4"/>
      <c r="JIP203" s="4"/>
      <c r="JIQ203" s="4"/>
      <c r="JIR203" s="4"/>
      <c r="JIS203" s="4"/>
      <c r="JIT203" s="4"/>
      <c r="JIU203" s="4"/>
      <c r="JIV203" s="4"/>
      <c r="JIW203" s="4"/>
      <c r="JIX203" s="4"/>
      <c r="JIY203" s="4"/>
      <c r="JIZ203" s="4"/>
      <c r="JJA203" s="4"/>
      <c r="JJB203" s="4"/>
      <c r="JJC203" s="4"/>
      <c r="JJD203" s="4"/>
      <c r="JJE203" s="4"/>
      <c r="JJF203" s="4"/>
      <c r="JJG203" s="4"/>
      <c r="JJH203" s="4"/>
      <c r="JJI203" s="4"/>
      <c r="JJJ203" s="4"/>
      <c r="JJK203" s="4"/>
      <c r="JJL203" s="4"/>
      <c r="JJM203" s="4"/>
      <c r="JJN203" s="4"/>
      <c r="JJO203" s="4"/>
      <c r="JJP203" s="4"/>
      <c r="JJQ203" s="4"/>
      <c r="JJR203" s="4"/>
      <c r="JJS203" s="4"/>
      <c r="JJT203" s="4"/>
      <c r="JJU203" s="4"/>
      <c r="JJV203" s="4"/>
      <c r="JJW203" s="4"/>
      <c r="JJX203" s="4"/>
      <c r="JJY203" s="4"/>
      <c r="JJZ203" s="4"/>
      <c r="JKA203" s="4"/>
      <c r="JKB203" s="4"/>
      <c r="JKC203" s="4"/>
      <c r="JKD203" s="4"/>
      <c r="JKE203" s="4"/>
      <c r="JKF203" s="4"/>
      <c r="JKG203" s="4"/>
      <c r="JKH203" s="4"/>
      <c r="JKI203" s="4"/>
      <c r="JKJ203" s="4"/>
      <c r="JKK203" s="4"/>
      <c r="JKL203" s="4"/>
      <c r="JKM203" s="4"/>
      <c r="JKN203" s="4"/>
      <c r="JKO203" s="4"/>
      <c r="JKP203" s="4"/>
      <c r="JKQ203" s="4"/>
      <c r="JKR203" s="4"/>
      <c r="JKS203" s="4"/>
      <c r="JKT203" s="4"/>
      <c r="JKU203" s="4"/>
      <c r="JKV203" s="4"/>
      <c r="JKW203" s="4"/>
      <c r="JKX203" s="4"/>
      <c r="JKY203" s="4"/>
      <c r="JKZ203" s="4"/>
      <c r="JLA203" s="4"/>
      <c r="JLB203" s="4"/>
      <c r="JLC203" s="4"/>
      <c r="JLD203" s="4"/>
      <c r="JLE203" s="4"/>
      <c r="JLF203" s="4"/>
      <c r="JLG203" s="4"/>
      <c r="JLH203" s="4"/>
      <c r="JLI203" s="4"/>
      <c r="JLJ203" s="4"/>
      <c r="JLK203" s="4"/>
      <c r="JLL203" s="4"/>
      <c r="JLM203" s="4"/>
      <c r="JLN203" s="4"/>
      <c r="JLO203" s="4"/>
      <c r="JLP203" s="4"/>
      <c r="JLQ203" s="4"/>
      <c r="JLR203" s="4"/>
      <c r="JLS203" s="4"/>
      <c r="JLT203" s="4"/>
      <c r="JLU203" s="4"/>
      <c r="JLV203" s="4"/>
      <c r="JLW203" s="4"/>
      <c r="JLX203" s="4"/>
      <c r="JLY203" s="4"/>
      <c r="JLZ203" s="4"/>
      <c r="JMA203" s="4"/>
      <c r="JMB203" s="4"/>
      <c r="JMC203" s="4"/>
      <c r="JMD203" s="4"/>
      <c r="JME203" s="4"/>
      <c r="JMF203" s="4"/>
      <c r="JMG203" s="4"/>
      <c r="JMH203" s="4"/>
      <c r="JMI203" s="4"/>
      <c r="JMJ203" s="4"/>
      <c r="JMK203" s="4"/>
      <c r="JML203" s="4"/>
      <c r="JMM203" s="4"/>
      <c r="JMN203" s="4"/>
      <c r="JMO203" s="4"/>
      <c r="JMP203" s="4"/>
      <c r="JMQ203" s="4"/>
      <c r="JMR203" s="4"/>
      <c r="JMS203" s="4"/>
      <c r="JMT203" s="4"/>
      <c r="JMU203" s="4"/>
      <c r="JMV203" s="4"/>
      <c r="JMW203" s="4"/>
      <c r="JMX203" s="4"/>
      <c r="JMY203" s="4"/>
      <c r="JMZ203" s="4"/>
      <c r="JNA203" s="4"/>
      <c r="JNB203" s="4"/>
      <c r="JNC203" s="4"/>
      <c r="JND203" s="4"/>
      <c r="JNE203" s="4"/>
      <c r="JNF203" s="4"/>
      <c r="JNG203" s="4"/>
      <c r="JNH203" s="4"/>
      <c r="JNI203" s="4"/>
      <c r="JNJ203" s="4"/>
      <c r="JNK203" s="4"/>
      <c r="JNL203" s="4"/>
      <c r="JNM203" s="4"/>
      <c r="JNN203" s="4"/>
      <c r="JNO203" s="4"/>
      <c r="JNP203" s="4"/>
      <c r="JNQ203" s="4"/>
      <c r="JNR203" s="4"/>
      <c r="JNS203" s="4"/>
      <c r="JNT203" s="4"/>
      <c r="JNU203" s="4"/>
      <c r="JNV203" s="4"/>
      <c r="JNW203" s="4"/>
      <c r="JNX203" s="4"/>
      <c r="JNY203" s="4"/>
      <c r="JNZ203" s="4"/>
      <c r="JOA203" s="4"/>
      <c r="JOB203" s="4"/>
      <c r="JOC203" s="4"/>
      <c r="JOD203" s="4"/>
      <c r="JOE203" s="4"/>
      <c r="JOF203" s="4"/>
      <c r="JOG203" s="4"/>
      <c r="JOH203" s="4"/>
      <c r="JOI203" s="4"/>
      <c r="JOJ203" s="4"/>
      <c r="JOK203" s="4"/>
      <c r="JOL203" s="4"/>
      <c r="JOM203" s="4"/>
      <c r="JON203" s="4"/>
      <c r="JOO203" s="4"/>
      <c r="JOP203" s="4"/>
      <c r="JOQ203" s="4"/>
      <c r="JOR203" s="4"/>
      <c r="JOS203" s="4"/>
      <c r="JOT203" s="4"/>
      <c r="JOU203" s="4"/>
      <c r="JOV203" s="4"/>
      <c r="JOW203" s="4"/>
      <c r="JOX203" s="4"/>
      <c r="JOY203" s="4"/>
      <c r="JOZ203" s="4"/>
      <c r="JPA203" s="4"/>
      <c r="JPB203" s="4"/>
      <c r="JPC203" s="4"/>
      <c r="JPD203" s="4"/>
      <c r="JPE203" s="4"/>
      <c r="JPF203" s="4"/>
      <c r="JPG203" s="4"/>
      <c r="JPH203" s="4"/>
      <c r="JPI203" s="4"/>
      <c r="JPJ203" s="4"/>
      <c r="JPK203" s="4"/>
      <c r="JPL203" s="4"/>
      <c r="JPM203" s="4"/>
      <c r="JPN203" s="4"/>
      <c r="JPO203" s="4"/>
      <c r="JPP203" s="4"/>
      <c r="JPQ203" s="4"/>
      <c r="JPR203" s="4"/>
      <c r="JPS203" s="4"/>
      <c r="JPT203" s="4"/>
      <c r="JPU203" s="4"/>
      <c r="JPV203" s="4"/>
      <c r="JPW203" s="4"/>
      <c r="JPX203" s="4"/>
      <c r="JPY203" s="4"/>
      <c r="JPZ203" s="4"/>
      <c r="JQA203" s="4"/>
      <c r="JQB203" s="4"/>
      <c r="JQC203" s="4"/>
      <c r="JQD203" s="4"/>
      <c r="JQE203" s="4"/>
      <c r="JQF203" s="4"/>
      <c r="JQG203" s="4"/>
      <c r="JQH203" s="4"/>
      <c r="JQI203" s="4"/>
      <c r="JQJ203" s="4"/>
      <c r="JQK203" s="4"/>
      <c r="JQL203" s="4"/>
      <c r="JQM203" s="4"/>
      <c r="JQN203" s="4"/>
      <c r="JQO203" s="4"/>
      <c r="JQP203" s="4"/>
      <c r="JQQ203" s="4"/>
      <c r="JQR203" s="4"/>
      <c r="JQS203" s="4"/>
      <c r="JQT203" s="4"/>
      <c r="JQU203" s="4"/>
      <c r="JQV203" s="4"/>
      <c r="JQW203" s="4"/>
      <c r="JQX203" s="4"/>
      <c r="JQY203" s="4"/>
      <c r="JQZ203" s="4"/>
      <c r="JRA203" s="4"/>
      <c r="JRB203" s="4"/>
      <c r="JRC203" s="4"/>
      <c r="JRD203" s="4"/>
      <c r="JRE203" s="4"/>
      <c r="JRF203" s="4"/>
      <c r="JRG203" s="4"/>
      <c r="JRH203" s="4"/>
      <c r="JRI203" s="4"/>
      <c r="JRJ203" s="4"/>
      <c r="JRK203" s="4"/>
      <c r="JRL203" s="4"/>
      <c r="JRM203" s="4"/>
      <c r="JRN203" s="4"/>
      <c r="JRO203" s="4"/>
      <c r="JRP203" s="4"/>
      <c r="JRQ203" s="4"/>
      <c r="JRR203" s="4"/>
      <c r="JRS203" s="4"/>
      <c r="JRT203" s="4"/>
      <c r="JRU203" s="4"/>
      <c r="JRV203" s="4"/>
      <c r="JRW203" s="4"/>
      <c r="JRX203" s="4"/>
      <c r="JRY203" s="4"/>
      <c r="JRZ203" s="4"/>
      <c r="JSA203" s="4"/>
      <c r="JSB203" s="4"/>
      <c r="JSC203" s="4"/>
      <c r="JSD203" s="4"/>
      <c r="JSE203" s="4"/>
      <c r="JSF203" s="4"/>
      <c r="JSG203" s="4"/>
      <c r="JSH203" s="4"/>
      <c r="JSI203" s="4"/>
      <c r="JSJ203" s="4"/>
      <c r="JSK203" s="4"/>
      <c r="JSL203" s="4"/>
      <c r="JSM203" s="4"/>
      <c r="JSN203" s="4"/>
      <c r="JSO203" s="4"/>
      <c r="JSP203" s="4"/>
      <c r="JSQ203" s="4"/>
      <c r="JSR203" s="4"/>
      <c r="JSS203" s="4"/>
      <c r="JST203" s="4"/>
      <c r="JSU203" s="4"/>
      <c r="JSV203" s="4"/>
      <c r="JSW203" s="4"/>
      <c r="JSX203" s="4"/>
      <c r="JSY203" s="4"/>
      <c r="JSZ203" s="4"/>
      <c r="JTA203" s="4"/>
      <c r="JTB203" s="4"/>
      <c r="JTC203" s="4"/>
      <c r="JTD203" s="4"/>
      <c r="JTE203" s="4"/>
      <c r="JTF203" s="4"/>
      <c r="JTG203" s="4"/>
      <c r="JTH203" s="4"/>
      <c r="JTI203" s="4"/>
      <c r="JTJ203" s="4"/>
      <c r="JTK203" s="4"/>
      <c r="JTL203" s="4"/>
      <c r="JTM203" s="4"/>
      <c r="JTN203" s="4"/>
      <c r="JTO203" s="4"/>
      <c r="JTP203" s="4"/>
      <c r="JTQ203" s="4"/>
      <c r="JTR203" s="4"/>
      <c r="JTS203" s="4"/>
      <c r="JTT203" s="4"/>
      <c r="JTU203" s="4"/>
      <c r="JTV203" s="4"/>
      <c r="JTW203" s="4"/>
      <c r="JTX203" s="4"/>
      <c r="JTY203" s="4"/>
      <c r="JTZ203" s="4"/>
      <c r="JUA203" s="4"/>
      <c r="JUB203" s="4"/>
      <c r="JUC203" s="4"/>
      <c r="JUD203" s="4"/>
      <c r="JUE203" s="4"/>
      <c r="JUF203" s="4"/>
      <c r="JUG203" s="4"/>
      <c r="JUH203" s="4"/>
      <c r="JUI203" s="4"/>
      <c r="JUJ203" s="4"/>
      <c r="JUK203" s="4"/>
      <c r="JUL203" s="4"/>
      <c r="JUM203" s="4"/>
      <c r="JUN203" s="4"/>
      <c r="JUO203" s="4"/>
      <c r="JUP203" s="4"/>
      <c r="JUQ203" s="4"/>
      <c r="JUR203" s="4"/>
      <c r="JUS203" s="4"/>
      <c r="JUT203" s="4"/>
      <c r="JUU203" s="4"/>
      <c r="JUV203" s="4"/>
      <c r="JUW203" s="4"/>
      <c r="JUX203" s="4"/>
      <c r="JUY203" s="4"/>
      <c r="JUZ203" s="4"/>
      <c r="JVA203" s="4"/>
      <c r="JVB203" s="4"/>
      <c r="JVC203" s="4"/>
      <c r="JVD203" s="4"/>
      <c r="JVE203" s="4"/>
      <c r="JVF203" s="4"/>
      <c r="JVG203" s="4"/>
      <c r="JVH203" s="4"/>
      <c r="JVI203" s="4"/>
      <c r="JVJ203" s="4"/>
      <c r="JVK203" s="4"/>
      <c r="JVL203" s="4"/>
      <c r="JVM203" s="4"/>
      <c r="JVN203" s="4"/>
      <c r="JVO203" s="4"/>
      <c r="JVP203" s="4"/>
      <c r="JVQ203" s="4"/>
      <c r="JVR203" s="4"/>
      <c r="JVS203" s="4"/>
      <c r="JVT203" s="4"/>
      <c r="JVU203" s="4"/>
      <c r="JVV203" s="4"/>
      <c r="JVW203" s="4"/>
      <c r="JVX203" s="4"/>
      <c r="JVY203" s="4"/>
      <c r="JVZ203" s="4"/>
      <c r="JWA203" s="4"/>
      <c r="JWB203" s="4"/>
      <c r="JWC203" s="4"/>
      <c r="JWD203" s="4"/>
      <c r="JWE203" s="4"/>
      <c r="JWF203" s="4"/>
      <c r="JWG203" s="4"/>
      <c r="JWH203" s="4"/>
      <c r="JWI203" s="4"/>
      <c r="JWJ203" s="4"/>
      <c r="JWK203" s="4"/>
      <c r="JWL203" s="4"/>
      <c r="JWM203" s="4"/>
      <c r="JWN203" s="4"/>
      <c r="JWO203" s="4"/>
      <c r="JWP203" s="4"/>
      <c r="JWQ203" s="4"/>
      <c r="JWR203" s="4"/>
      <c r="JWS203" s="4"/>
      <c r="JWT203" s="4"/>
      <c r="JWU203" s="4"/>
      <c r="JWV203" s="4"/>
      <c r="JWW203" s="4"/>
      <c r="JWX203" s="4"/>
      <c r="JWY203" s="4"/>
      <c r="JWZ203" s="4"/>
      <c r="JXA203" s="4"/>
      <c r="JXB203" s="4"/>
      <c r="JXC203" s="4"/>
      <c r="JXD203" s="4"/>
      <c r="JXE203" s="4"/>
      <c r="JXF203" s="4"/>
      <c r="JXG203" s="4"/>
      <c r="JXH203" s="4"/>
      <c r="JXI203" s="4"/>
      <c r="JXJ203" s="4"/>
      <c r="JXK203" s="4"/>
      <c r="JXL203" s="4"/>
      <c r="JXM203" s="4"/>
      <c r="JXN203" s="4"/>
      <c r="JXO203" s="4"/>
      <c r="JXP203" s="4"/>
      <c r="JXQ203" s="4"/>
      <c r="JXR203" s="4"/>
      <c r="JXS203" s="4"/>
      <c r="JXT203" s="4"/>
      <c r="JXU203" s="4"/>
      <c r="JXV203" s="4"/>
      <c r="JXW203" s="4"/>
      <c r="JXX203" s="4"/>
      <c r="JXY203" s="4"/>
      <c r="JXZ203" s="4"/>
      <c r="JYA203" s="4"/>
      <c r="JYB203" s="4"/>
      <c r="JYC203" s="4"/>
      <c r="JYD203" s="4"/>
      <c r="JYE203" s="4"/>
      <c r="JYF203" s="4"/>
      <c r="JYG203" s="4"/>
      <c r="JYH203" s="4"/>
      <c r="JYI203" s="4"/>
      <c r="JYJ203" s="4"/>
      <c r="JYK203" s="4"/>
      <c r="JYL203" s="4"/>
      <c r="JYM203" s="4"/>
      <c r="JYN203" s="4"/>
      <c r="JYO203" s="4"/>
      <c r="JYP203" s="4"/>
      <c r="JYQ203" s="4"/>
      <c r="JYR203" s="4"/>
      <c r="JYS203" s="4"/>
      <c r="JYT203" s="4"/>
      <c r="JYU203" s="4"/>
      <c r="JYV203" s="4"/>
      <c r="JYW203" s="4"/>
      <c r="JYX203" s="4"/>
      <c r="JYY203" s="4"/>
      <c r="JYZ203" s="4"/>
      <c r="JZA203" s="4"/>
      <c r="JZB203" s="4"/>
      <c r="JZC203" s="4"/>
      <c r="JZD203" s="4"/>
      <c r="JZE203" s="4"/>
      <c r="JZF203" s="4"/>
      <c r="JZG203" s="4"/>
      <c r="JZH203" s="4"/>
      <c r="JZI203" s="4"/>
      <c r="JZJ203" s="4"/>
      <c r="JZK203" s="4"/>
      <c r="JZL203" s="4"/>
      <c r="JZM203" s="4"/>
      <c r="JZN203" s="4"/>
      <c r="JZO203" s="4"/>
      <c r="JZP203" s="4"/>
      <c r="JZQ203" s="4"/>
      <c r="JZR203" s="4"/>
      <c r="JZS203" s="4"/>
      <c r="JZT203" s="4"/>
      <c r="JZU203" s="4"/>
      <c r="JZV203" s="4"/>
      <c r="JZW203" s="4"/>
      <c r="JZX203" s="4"/>
      <c r="JZY203" s="4"/>
      <c r="JZZ203" s="4"/>
      <c r="KAA203" s="4"/>
      <c r="KAB203" s="4"/>
      <c r="KAC203" s="4"/>
      <c r="KAD203" s="4"/>
      <c r="KAE203" s="4"/>
      <c r="KAF203" s="4"/>
      <c r="KAG203" s="4"/>
      <c r="KAH203" s="4"/>
      <c r="KAI203" s="4"/>
      <c r="KAJ203" s="4"/>
      <c r="KAK203" s="4"/>
      <c r="KAL203" s="4"/>
      <c r="KAM203" s="4"/>
      <c r="KAN203" s="4"/>
      <c r="KAO203" s="4"/>
      <c r="KAP203" s="4"/>
      <c r="KAQ203" s="4"/>
      <c r="KAR203" s="4"/>
      <c r="KAS203" s="4"/>
      <c r="KAT203" s="4"/>
      <c r="KAU203" s="4"/>
      <c r="KAV203" s="4"/>
      <c r="KAW203" s="4"/>
      <c r="KAX203" s="4"/>
      <c r="KAY203" s="4"/>
      <c r="KAZ203" s="4"/>
      <c r="KBA203" s="4"/>
      <c r="KBB203" s="4"/>
      <c r="KBC203" s="4"/>
      <c r="KBD203" s="4"/>
      <c r="KBE203" s="4"/>
      <c r="KBF203" s="4"/>
      <c r="KBG203" s="4"/>
      <c r="KBH203" s="4"/>
      <c r="KBI203" s="4"/>
      <c r="KBJ203" s="4"/>
      <c r="KBK203" s="4"/>
      <c r="KBL203" s="4"/>
      <c r="KBM203" s="4"/>
      <c r="KBN203" s="4"/>
      <c r="KBO203" s="4"/>
      <c r="KBP203" s="4"/>
      <c r="KBQ203" s="4"/>
      <c r="KBR203" s="4"/>
      <c r="KBS203" s="4"/>
      <c r="KBT203" s="4"/>
      <c r="KBU203" s="4"/>
      <c r="KBV203" s="4"/>
      <c r="KBW203" s="4"/>
      <c r="KBX203" s="4"/>
      <c r="KBY203" s="4"/>
      <c r="KBZ203" s="4"/>
      <c r="KCA203" s="4"/>
      <c r="KCB203" s="4"/>
      <c r="KCC203" s="4"/>
      <c r="KCD203" s="4"/>
      <c r="KCE203" s="4"/>
      <c r="KCF203" s="4"/>
      <c r="KCG203" s="4"/>
      <c r="KCH203" s="4"/>
      <c r="KCI203" s="4"/>
      <c r="KCJ203" s="4"/>
      <c r="KCK203" s="4"/>
      <c r="KCL203" s="4"/>
      <c r="KCM203" s="4"/>
      <c r="KCN203" s="4"/>
      <c r="KCO203" s="4"/>
      <c r="KCP203" s="4"/>
      <c r="KCQ203" s="4"/>
      <c r="KCR203" s="4"/>
      <c r="KCS203" s="4"/>
      <c r="KCT203" s="4"/>
      <c r="KCU203" s="4"/>
      <c r="KCV203" s="4"/>
      <c r="KCW203" s="4"/>
      <c r="KCX203" s="4"/>
      <c r="KCY203" s="4"/>
      <c r="KCZ203" s="4"/>
      <c r="KDA203" s="4"/>
      <c r="KDB203" s="4"/>
      <c r="KDC203" s="4"/>
      <c r="KDD203" s="4"/>
      <c r="KDE203" s="4"/>
      <c r="KDF203" s="4"/>
      <c r="KDG203" s="4"/>
      <c r="KDH203" s="4"/>
      <c r="KDI203" s="4"/>
      <c r="KDJ203" s="4"/>
      <c r="KDK203" s="4"/>
      <c r="KDL203" s="4"/>
      <c r="KDM203" s="4"/>
      <c r="KDN203" s="4"/>
      <c r="KDO203" s="4"/>
      <c r="KDP203" s="4"/>
      <c r="KDQ203" s="4"/>
      <c r="KDR203" s="4"/>
      <c r="KDS203" s="4"/>
      <c r="KDT203" s="4"/>
      <c r="KDU203" s="4"/>
      <c r="KDV203" s="4"/>
      <c r="KDW203" s="4"/>
      <c r="KDX203" s="4"/>
      <c r="KDY203" s="4"/>
      <c r="KDZ203" s="4"/>
      <c r="KEA203" s="4"/>
      <c r="KEB203" s="4"/>
      <c r="KEC203" s="4"/>
      <c r="KED203" s="4"/>
      <c r="KEE203" s="4"/>
      <c r="KEF203" s="4"/>
      <c r="KEG203" s="4"/>
      <c r="KEH203" s="4"/>
      <c r="KEI203" s="4"/>
      <c r="KEJ203" s="4"/>
      <c r="KEK203" s="4"/>
      <c r="KEL203" s="4"/>
      <c r="KEM203" s="4"/>
      <c r="KEN203" s="4"/>
      <c r="KEO203" s="4"/>
      <c r="KEP203" s="4"/>
      <c r="KEQ203" s="4"/>
      <c r="KER203" s="4"/>
      <c r="KES203" s="4"/>
      <c r="KET203" s="4"/>
      <c r="KEU203" s="4"/>
      <c r="KEV203" s="4"/>
      <c r="KEW203" s="4"/>
      <c r="KEX203" s="4"/>
      <c r="KEY203" s="4"/>
      <c r="KEZ203" s="4"/>
      <c r="KFA203" s="4"/>
      <c r="KFB203" s="4"/>
      <c r="KFC203" s="4"/>
      <c r="KFD203" s="4"/>
      <c r="KFE203" s="4"/>
      <c r="KFF203" s="4"/>
      <c r="KFG203" s="4"/>
      <c r="KFH203" s="4"/>
      <c r="KFI203" s="4"/>
      <c r="KFJ203" s="4"/>
      <c r="KFK203" s="4"/>
      <c r="KFL203" s="4"/>
      <c r="KFM203" s="4"/>
      <c r="KFN203" s="4"/>
      <c r="KFO203" s="4"/>
      <c r="KFP203" s="4"/>
      <c r="KFQ203" s="4"/>
      <c r="KFR203" s="4"/>
      <c r="KFS203" s="4"/>
      <c r="KFT203" s="4"/>
      <c r="KFU203" s="4"/>
      <c r="KFV203" s="4"/>
      <c r="KFW203" s="4"/>
      <c r="KFX203" s="4"/>
      <c r="KFY203" s="4"/>
      <c r="KFZ203" s="4"/>
      <c r="KGA203" s="4"/>
      <c r="KGB203" s="4"/>
      <c r="KGC203" s="4"/>
      <c r="KGD203" s="4"/>
      <c r="KGE203" s="4"/>
      <c r="KGF203" s="4"/>
      <c r="KGG203" s="4"/>
      <c r="KGH203" s="4"/>
      <c r="KGI203" s="4"/>
      <c r="KGJ203" s="4"/>
      <c r="KGK203" s="4"/>
      <c r="KGL203" s="4"/>
      <c r="KGM203" s="4"/>
      <c r="KGN203" s="4"/>
      <c r="KGO203" s="4"/>
      <c r="KGP203" s="4"/>
      <c r="KGQ203" s="4"/>
      <c r="KGR203" s="4"/>
      <c r="KGS203" s="4"/>
      <c r="KGT203" s="4"/>
      <c r="KGU203" s="4"/>
      <c r="KGV203" s="4"/>
      <c r="KGW203" s="4"/>
      <c r="KGX203" s="4"/>
      <c r="KGY203" s="4"/>
      <c r="KGZ203" s="4"/>
      <c r="KHA203" s="4"/>
      <c r="KHB203" s="4"/>
      <c r="KHC203" s="4"/>
      <c r="KHD203" s="4"/>
      <c r="KHE203" s="4"/>
      <c r="KHF203" s="4"/>
      <c r="KHG203" s="4"/>
      <c r="KHH203" s="4"/>
      <c r="KHI203" s="4"/>
      <c r="KHJ203" s="4"/>
      <c r="KHK203" s="4"/>
      <c r="KHL203" s="4"/>
      <c r="KHM203" s="4"/>
      <c r="KHN203" s="4"/>
      <c r="KHO203" s="4"/>
      <c r="KHP203" s="4"/>
      <c r="KHQ203" s="4"/>
      <c r="KHR203" s="4"/>
      <c r="KHS203" s="4"/>
      <c r="KHT203" s="4"/>
      <c r="KHU203" s="4"/>
      <c r="KHV203" s="4"/>
      <c r="KHW203" s="4"/>
      <c r="KHX203" s="4"/>
      <c r="KHY203" s="4"/>
      <c r="KHZ203" s="4"/>
      <c r="KIA203" s="4"/>
      <c r="KIB203" s="4"/>
      <c r="KIC203" s="4"/>
      <c r="KID203" s="4"/>
      <c r="KIE203" s="4"/>
      <c r="KIF203" s="4"/>
      <c r="KIG203" s="4"/>
      <c r="KIH203" s="4"/>
      <c r="KII203" s="4"/>
      <c r="KIJ203" s="4"/>
      <c r="KIK203" s="4"/>
      <c r="KIL203" s="4"/>
      <c r="KIM203" s="4"/>
      <c r="KIN203" s="4"/>
      <c r="KIO203" s="4"/>
      <c r="KIP203" s="4"/>
      <c r="KIQ203" s="4"/>
      <c r="KIR203" s="4"/>
      <c r="KIS203" s="4"/>
      <c r="KIT203" s="4"/>
      <c r="KIU203" s="4"/>
      <c r="KIV203" s="4"/>
      <c r="KIW203" s="4"/>
      <c r="KIX203" s="4"/>
      <c r="KIY203" s="4"/>
      <c r="KIZ203" s="4"/>
      <c r="KJA203" s="4"/>
      <c r="KJB203" s="4"/>
      <c r="KJC203" s="4"/>
      <c r="KJD203" s="4"/>
      <c r="KJE203" s="4"/>
      <c r="KJF203" s="4"/>
      <c r="KJG203" s="4"/>
      <c r="KJH203" s="4"/>
      <c r="KJI203" s="4"/>
      <c r="KJJ203" s="4"/>
      <c r="KJK203" s="4"/>
      <c r="KJL203" s="4"/>
      <c r="KJM203" s="4"/>
      <c r="KJN203" s="4"/>
      <c r="KJO203" s="4"/>
      <c r="KJP203" s="4"/>
      <c r="KJQ203" s="4"/>
      <c r="KJR203" s="4"/>
      <c r="KJS203" s="4"/>
      <c r="KJT203" s="4"/>
      <c r="KJU203" s="4"/>
      <c r="KJV203" s="4"/>
      <c r="KJW203" s="4"/>
      <c r="KJX203" s="4"/>
      <c r="KJY203" s="4"/>
      <c r="KJZ203" s="4"/>
      <c r="KKA203" s="4"/>
      <c r="KKB203" s="4"/>
      <c r="KKC203" s="4"/>
      <c r="KKD203" s="4"/>
      <c r="KKE203" s="4"/>
      <c r="KKF203" s="4"/>
      <c r="KKG203" s="4"/>
      <c r="KKH203" s="4"/>
      <c r="KKI203" s="4"/>
      <c r="KKJ203" s="4"/>
      <c r="KKK203" s="4"/>
      <c r="KKL203" s="4"/>
      <c r="KKM203" s="4"/>
      <c r="KKN203" s="4"/>
      <c r="KKO203" s="4"/>
      <c r="KKP203" s="4"/>
      <c r="KKQ203" s="4"/>
      <c r="KKR203" s="4"/>
      <c r="KKS203" s="4"/>
      <c r="KKT203" s="4"/>
      <c r="KKU203" s="4"/>
      <c r="KKV203" s="4"/>
      <c r="KKW203" s="4"/>
      <c r="KKX203" s="4"/>
      <c r="KKY203" s="4"/>
      <c r="KKZ203" s="4"/>
      <c r="KLA203" s="4"/>
      <c r="KLB203" s="4"/>
      <c r="KLC203" s="4"/>
      <c r="KLD203" s="4"/>
      <c r="KLE203" s="4"/>
      <c r="KLF203" s="4"/>
      <c r="KLG203" s="4"/>
      <c r="KLH203" s="4"/>
      <c r="KLI203" s="4"/>
      <c r="KLJ203" s="4"/>
      <c r="KLK203" s="4"/>
      <c r="KLL203" s="4"/>
      <c r="KLM203" s="4"/>
      <c r="KLN203" s="4"/>
      <c r="KLO203" s="4"/>
      <c r="KLP203" s="4"/>
      <c r="KLQ203" s="4"/>
      <c r="KLR203" s="4"/>
      <c r="KLS203" s="4"/>
      <c r="KLT203" s="4"/>
      <c r="KLU203" s="4"/>
      <c r="KLV203" s="4"/>
      <c r="KLW203" s="4"/>
      <c r="KLX203" s="4"/>
      <c r="KLY203" s="4"/>
      <c r="KLZ203" s="4"/>
      <c r="KMA203" s="4"/>
      <c r="KMB203" s="4"/>
      <c r="KMC203" s="4"/>
      <c r="KMD203" s="4"/>
      <c r="KME203" s="4"/>
      <c r="KMF203" s="4"/>
      <c r="KMG203" s="4"/>
      <c r="KMH203" s="4"/>
      <c r="KMI203" s="4"/>
      <c r="KMJ203" s="4"/>
      <c r="KMK203" s="4"/>
      <c r="KML203" s="4"/>
      <c r="KMM203" s="4"/>
      <c r="KMN203" s="4"/>
      <c r="KMO203" s="4"/>
      <c r="KMP203" s="4"/>
      <c r="KMQ203" s="4"/>
      <c r="KMR203" s="4"/>
      <c r="KMS203" s="4"/>
      <c r="KMT203" s="4"/>
      <c r="KMU203" s="4"/>
      <c r="KMV203" s="4"/>
      <c r="KMW203" s="4"/>
      <c r="KMX203" s="4"/>
      <c r="KMY203" s="4"/>
      <c r="KMZ203" s="4"/>
      <c r="KNA203" s="4"/>
      <c r="KNB203" s="4"/>
      <c r="KNC203" s="4"/>
      <c r="KND203" s="4"/>
      <c r="KNE203" s="4"/>
      <c r="KNF203" s="4"/>
      <c r="KNG203" s="4"/>
      <c r="KNH203" s="4"/>
      <c r="KNI203" s="4"/>
      <c r="KNJ203" s="4"/>
      <c r="KNK203" s="4"/>
      <c r="KNL203" s="4"/>
      <c r="KNM203" s="4"/>
      <c r="KNN203" s="4"/>
      <c r="KNO203" s="4"/>
      <c r="KNP203" s="4"/>
      <c r="KNQ203" s="4"/>
      <c r="KNR203" s="4"/>
      <c r="KNS203" s="4"/>
      <c r="KNT203" s="4"/>
      <c r="KNU203" s="4"/>
      <c r="KNV203" s="4"/>
      <c r="KNW203" s="4"/>
      <c r="KNX203" s="4"/>
      <c r="KNY203" s="4"/>
      <c r="KNZ203" s="4"/>
      <c r="KOA203" s="4"/>
      <c r="KOB203" s="4"/>
      <c r="KOC203" s="4"/>
      <c r="KOD203" s="4"/>
      <c r="KOE203" s="4"/>
      <c r="KOF203" s="4"/>
      <c r="KOG203" s="4"/>
      <c r="KOH203" s="4"/>
      <c r="KOI203" s="4"/>
      <c r="KOJ203" s="4"/>
      <c r="KOK203" s="4"/>
      <c r="KOL203" s="4"/>
      <c r="KOM203" s="4"/>
      <c r="KON203" s="4"/>
      <c r="KOO203" s="4"/>
      <c r="KOP203" s="4"/>
      <c r="KOQ203" s="4"/>
      <c r="KOR203" s="4"/>
      <c r="KOS203" s="4"/>
      <c r="KOT203" s="4"/>
      <c r="KOU203" s="4"/>
      <c r="KOV203" s="4"/>
      <c r="KOW203" s="4"/>
      <c r="KOX203" s="4"/>
      <c r="KOY203" s="4"/>
      <c r="KOZ203" s="4"/>
      <c r="KPA203" s="4"/>
      <c r="KPB203" s="4"/>
      <c r="KPC203" s="4"/>
      <c r="KPD203" s="4"/>
      <c r="KPE203" s="4"/>
      <c r="KPF203" s="4"/>
      <c r="KPG203" s="4"/>
      <c r="KPH203" s="4"/>
      <c r="KPI203" s="4"/>
      <c r="KPJ203" s="4"/>
      <c r="KPK203" s="4"/>
      <c r="KPL203" s="4"/>
      <c r="KPM203" s="4"/>
      <c r="KPN203" s="4"/>
      <c r="KPO203" s="4"/>
      <c r="KPP203" s="4"/>
      <c r="KPQ203" s="4"/>
      <c r="KPR203" s="4"/>
      <c r="KPS203" s="4"/>
      <c r="KPT203" s="4"/>
      <c r="KPU203" s="4"/>
      <c r="KPV203" s="4"/>
      <c r="KPW203" s="4"/>
      <c r="KPX203" s="4"/>
      <c r="KPY203" s="4"/>
      <c r="KPZ203" s="4"/>
      <c r="KQA203" s="4"/>
      <c r="KQB203" s="4"/>
      <c r="KQC203" s="4"/>
      <c r="KQD203" s="4"/>
      <c r="KQE203" s="4"/>
      <c r="KQF203" s="4"/>
      <c r="KQG203" s="4"/>
      <c r="KQH203" s="4"/>
      <c r="KQI203" s="4"/>
      <c r="KQJ203" s="4"/>
      <c r="KQK203" s="4"/>
      <c r="KQL203" s="4"/>
      <c r="KQM203" s="4"/>
      <c r="KQN203" s="4"/>
      <c r="KQO203" s="4"/>
      <c r="KQP203" s="4"/>
      <c r="KQQ203" s="4"/>
      <c r="KQR203" s="4"/>
      <c r="KQS203" s="4"/>
      <c r="KQT203" s="4"/>
      <c r="KQU203" s="4"/>
      <c r="KQV203" s="4"/>
      <c r="KQW203" s="4"/>
      <c r="KQX203" s="4"/>
      <c r="KQY203" s="4"/>
      <c r="KQZ203" s="4"/>
      <c r="KRA203" s="4"/>
      <c r="KRB203" s="4"/>
      <c r="KRC203" s="4"/>
      <c r="KRD203" s="4"/>
      <c r="KRE203" s="4"/>
      <c r="KRF203" s="4"/>
      <c r="KRG203" s="4"/>
      <c r="KRH203" s="4"/>
      <c r="KRI203" s="4"/>
      <c r="KRJ203" s="4"/>
      <c r="KRK203" s="4"/>
      <c r="KRL203" s="4"/>
      <c r="KRM203" s="4"/>
      <c r="KRN203" s="4"/>
      <c r="KRO203" s="4"/>
      <c r="KRP203" s="4"/>
      <c r="KRQ203" s="4"/>
      <c r="KRR203" s="4"/>
      <c r="KRS203" s="4"/>
      <c r="KRT203" s="4"/>
      <c r="KRU203" s="4"/>
      <c r="KRV203" s="4"/>
      <c r="KRW203" s="4"/>
      <c r="KRX203" s="4"/>
      <c r="KRY203" s="4"/>
      <c r="KRZ203" s="4"/>
      <c r="KSA203" s="4"/>
      <c r="KSB203" s="4"/>
      <c r="KSC203" s="4"/>
      <c r="KSD203" s="4"/>
      <c r="KSE203" s="4"/>
      <c r="KSF203" s="4"/>
      <c r="KSG203" s="4"/>
      <c r="KSH203" s="4"/>
      <c r="KSI203" s="4"/>
      <c r="KSJ203" s="4"/>
      <c r="KSK203" s="4"/>
      <c r="KSL203" s="4"/>
      <c r="KSM203" s="4"/>
      <c r="KSN203" s="4"/>
      <c r="KSO203" s="4"/>
      <c r="KSP203" s="4"/>
      <c r="KSQ203" s="4"/>
      <c r="KSR203" s="4"/>
      <c r="KSS203" s="4"/>
      <c r="KST203" s="4"/>
      <c r="KSU203" s="4"/>
      <c r="KSV203" s="4"/>
      <c r="KSW203" s="4"/>
      <c r="KSX203" s="4"/>
      <c r="KSY203" s="4"/>
      <c r="KSZ203" s="4"/>
      <c r="KTA203" s="4"/>
      <c r="KTB203" s="4"/>
      <c r="KTC203" s="4"/>
      <c r="KTD203" s="4"/>
      <c r="KTE203" s="4"/>
      <c r="KTF203" s="4"/>
      <c r="KTG203" s="4"/>
      <c r="KTH203" s="4"/>
      <c r="KTI203" s="4"/>
      <c r="KTJ203" s="4"/>
      <c r="KTK203" s="4"/>
      <c r="KTL203" s="4"/>
      <c r="KTM203" s="4"/>
      <c r="KTN203" s="4"/>
      <c r="KTO203" s="4"/>
      <c r="KTP203" s="4"/>
      <c r="KTQ203" s="4"/>
      <c r="KTR203" s="4"/>
      <c r="KTS203" s="4"/>
      <c r="KTT203" s="4"/>
      <c r="KTU203" s="4"/>
      <c r="KTV203" s="4"/>
      <c r="KTW203" s="4"/>
      <c r="KTX203" s="4"/>
      <c r="KTY203" s="4"/>
      <c r="KTZ203" s="4"/>
      <c r="KUA203" s="4"/>
      <c r="KUB203" s="4"/>
      <c r="KUC203" s="4"/>
      <c r="KUD203" s="4"/>
      <c r="KUE203" s="4"/>
      <c r="KUF203" s="4"/>
      <c r="KUG203" s="4"/>
      <c r="KUH203" s="4"/>
      <c r="KUI203" s="4"/>
      <c r="KUJ203" s="4"/>
      <c r="KUK203" s="4"/>
      <c r="KUL203" s="4"/>
      <c r="KUM203" s="4"/>
      <c r="KUN203" s="4"/>
      <c r="KUO203" s="4"/>
      <c r="KUP203" s="4"/>
      <c r="KUQ203" s="4"/>
      <c r="KUR203" s="4"/>
      <c r="KUS203" s="4"/>
      <c r="KUT203" s="4"/>
      <c r="KUU203" s="4"/>
      <c r="KUV203" s="4"/>
      <c r="KUW203" s="4"/>
      <c r="KUX203" s="4"/>
      <c r="KUY203" s="4"/>
      <c r="KUZ203" s="4"/>
      <c r="KVA203" s="4"/>
      <c r="KVB203" s="4"/>
      <c r="KVC203" s="4"/>
      <c r="KVD203" s="4"/>
      <c r="KVE203" s="4"/>
      <c r="KVF203" s="4"/>
      <c r="KVG203" s="4"/>
      <c r="KVH203" s="4"/>
      <c r="KVI203" s="4"/>
      <c r="KVJ203" s="4"/>
      <c r="KVK203" s="4"/>
      <c r="KVL203" s="4"/>
      <c r="KVM203" s="4"/>
      <c r="KVN203" s="4"/>
      <c r="KVO203" s="4"/>
      <c r="KVP203" s="4"/>
      <c r="KVQ203" s="4"/>
      <c r="KVR203" s="4"/>
      <c r="KVS203" s="4"/>
      <c r="KVT203" s="4"/>
      <c r="KVU203" s="4"/>
      <c r="KVV203" s="4"/>
      <c r="KVW203" s="4"/>
      <c r="KVX203" s="4"/>
      <c r="KVY203" s="4"/>
      <c r="KVZ203" s="4"/>
      <c r="KWA203" s="4"/>
      <c r="KWB203" s="4"/>
      <c r="KWC203" s="4"/>
      <c r="KWD203" s="4"/>
      <c r="KWE203" s="4"/>
      <c r="KWF203" s="4"/>
      <c r="KWG203" s="4"/>
      <c r="KWH203" s="4"/>
      <c r="KWI203" s="4"/>
      <c r="KWJ203" s="4"/>
      <c r="KWK203" s="4"/>
      <c r="KWL203" s="4"/>
      <c r="KWM203" s="4"/>
      <c r="KWN203" s="4"/>
      <c r="KWO203" s="4"/>
      <c r="KWP203" s="4"/>
      <c r="KWQ203" s="4"/>
      <c r="KWR203" s="4"/>
      <c r="KWS203" s="4"/>
      <c r="KWT203" s="4"/>
      <c r="KWU203" s="4"/>
      <c r="KWV203" s="4"/>
      <c r="KWW203" s="4"/>
      <c r="KWX203" s="4"/>
      <c r="KWY203" s="4"/>
      <c r="KWZ203" s="4"/>
      <c r="KXA203" s="4"/>
      <c r="KXB203" s="4"/>
      <c r="KXC203" s="4"/>
      <c r="KXD203" s="4"/>
      <c r="KXE203" s="4"/>
      <c r="KXF203" s="4"/>
      <c r="KXG203" s="4"/>
      <c r="KXH203" s="4"/>
      <c r="KXI203" s="4"/>
      <c r="KXJ203" s="4"/>
      <c r="KXK203" s="4"/>
      <c r="KXL203" s="4"/>
      <c r="KXM203" s="4"/>
      <c r="KXN203" s="4"/>
      <c r="KXO203" s="4"/>
      <c r="KXP203" s="4"/>
      <c r="KXQ203" s="4"/>
      <c r="KXR203" s="4"/>
      <c r="KXS203" s="4"/>
      <c r="KXT203" s="4"/>
      <c r="KXU203" s="4"/>
      <c r="KXV203" s="4"/>
      <c r="KXW203" s="4"/>
      <c r="KXX203" s="4"/>
      <c r="KXY203" s="4"/>
      <c r="KXZ203" s="4"/>
      <c r="KYA203" s="4"/>
      <c r="KYB203" s="4"/>
      <c r="KYC203" s="4"/>
      <c r="KYD203" s="4"/>
      <c r="KYE203" s="4"/>
      <c r="KYF203" s="4"/>
      <c r="KYG203" s="4"/>
      <c r="KYH203" s="4"/>
      <c r="KYI203" s="4"/>
      <c r="KYJ203" s="4"/>
      <c r="KYK203" s="4"/>
      <c r="KYL203" s="4"/>
      <c r="KYM203" s="4"/>
      <c r="KYN203" s="4"/>
      <c r="KYO203" s="4"/>
      <c r="KYP203" s="4"/>
      <c r="KYQ203" s="4"/>
      <c r="KYR203" s="4"/>
      <c r="KYS203" s="4"/>
      <c r="KYT203" s="4"/>
      <c r="KYU203" s="4"/>
      <c r="KYV203" s="4"/>
      <c r="KYW203" s="4"/>
      <c r="KYX203" s="4"/>
      <c r="KYY203" s="4"/>
      <c r="KYZ203" s="4"/>
      <c r="KZA203" s="4"/>
      <c r="KZB203" s="4"/>
      <c r="KZC203" s="4"/>
      <c r="KZD203" s="4"/>
      <c r="KZE203" s="4"/>
      <c r="KZF203" s="4"/>
      <c r="KZG203" s="4"/>
      <c r="KZH203" s="4"/>
      <c r="KZI203" s="4"/>
      <c r="KZJ203" s="4"/>
      <c r="KZK203" s="4"/>
      <c r="KZL203" s="4"/>
      <c r="KZM203" s="4"/>
      <c r="KZN203" s="4"/>
      <c r="KZO203" s="4"/>
      <c r="KZP203" s="4"/>
      <c r="KZQ203" s="4"/>
      <c r="KZR203" s="4"/>
      <c r="KZS203" s="4"/>
      <c r="KZT203" s="4"/>
      <c r="KZU203" s="4"/>
      <c r="KZV203" s="4"/>
      <c r="KZW203" s="4"/>
      <c r="KZX203" s="4"/>
      <c r="KZY203" s="4"/>
      <c r="KZZ203" s="4"/>
      <c r="LAA203" s="4"/>
      <c r="LAB203" s="4"/>
      <c r="LAC203" s="4"/>
      <c r="LAD203" s="4"/>
      <c r="LAE203" s="4"/>
      <c r="LAF203" s="4"/>
      <c r="LAG203" s="4"/>
      <c r="LAH203" s="4"/>
      <c r="LAI203" s="4"/>
      <c r="LAJ203" s="4"/>
      <c r="LAK203" s="4"/>
      <c r="LAL203" s="4"/>
      <c r="LAM203" s="4"/>
      <c r="LAN203" s="4"/>
      <c r="LAO203" s="4"/>
      <c r="LAP203" s="4"/>
      <c r="LAQ203" s="4"/>
      <c r="LAR203" s="4"/>
      <c r="LAS203" s="4"/>
      <c r="LAT203" s="4"/>
      <c r="LAU203" s="4"/>
      <c r="LAV203" s="4"/>
      <c r="LAW203" s="4"/>
      <c r="LAX203" s="4"/>
      <c r="LAY203" s="4"/>
      <c r="LAZ203" s="4"/>
      <c r="LBA203" s="4"/>
      <c r="LBB203" s="4"/>
      <c r="LBC203" s="4"/>
      <c r="LBD203" s="4"/>
      <c r="LBE203" s="4"/>
      <c r="LBF203" s="4"/>
      <c r="LBG203" s="4"/>
      <c r="LBH203" s="4"/>
      <c r="LBI203" s="4"/>
      <c r="LBJ203" s="4"/>
      <c r="LBK203" s="4"/>
      <c r="LBL203" s="4"/>
      <c r="LBM203" s="4"/>
      <c r="LBN203" s="4"/>
      <c r="LBO203" s="4"/>
      <c r="LBP203" s="4"/>
      <c r="LBQ203" s="4"/>
      <c r="LBR203" s="4"/>
      <c r="LBS203" s="4"/>
      <c r="LBT203" s="4"/>
      <c r="LBU203" s="4"/>
      <c r="LBV203" s="4"/>
      <c r="LBW203" s="4"/>
      <c r="LBX203" s="4"/>
      <c r="LBY203" s="4"/>
      <c r="LBZ203" s="4"/>
      <c r="LCA203" s="4"/>
      <c r="LCB203" s="4"/>
      <c r="LCC203" s="4"/>
      <c r="LCD203" s="4"/>
      <c r="LCE203" s="4"/>
      <c r="LCF203" s="4"/>
      <c r="LCG203" s="4"/>
      <c r="LCH203" s="4"/>
      <c r="LCI203" s="4"/>
      <c r="LCJ203" s="4"/>
      <c r="LCK203" s="4"/>
      <c r="LCL203" s="4"/>
      <c r="LCM203" s="4"/>
      <c r="LCN203" s="4"/>
      <c r="LCO203" s="4"/>
      <c r="LCP203" s="4"/>
      <c r="LCQ203" s="4"/>
      <c r="LCR203" s="4"/>
      <c r="LCS203" s="4"/>
      <c r="LCT203" s="4"/>
      <c r="LCU203" s="4"/>
      <c r="LCV203" s="4"/>
      <c r="LCW203" s="4"/>
      <c r="LCX203" s="4"/>
      <c r="LCY203" s="4"/>
      <c r="LCZ203" s="4"/>
      <c r="LDA203" s="4"/>
      <c r="LDB203" s="4"/>
      <c r="LDC203" s="4"/>
      <c r="LDD203" s="4"/>
      <c r="LDE203" s="4"/>
      <c r="LDF203" s="4"/>
      <c r="LDG203" s="4"/>
      <c r="LDH203" s="4"/>
      <c r="LDI203" s="4"/>
      <c r="LDJ203" s="4"/>
      <c r="LDK203" s="4"/>
      <c r="LDL203" s="4"/>
      <c r="LDM203" s="4"/>
      <c r="LDN203" s="4"/>
      <c r="LDO203" s="4"/>
      <c r="LDP203" s="4"/>
      <c r="LDQ203" s="4"/>
      <c r="LDR203" s="4"/>
      <c r="LDS203" s="4"/>
      <c r="LDT203" s="4"/>
      <c r="LDU203" s="4"/>
      <c r="LDV203" s="4"/>
      <c r="LDW203" s="4"/>
      <c r="LDX203" s="4"/>
      <c r="LDY203" s="4"/>
      <c r="LDZ203" s="4"/>
      <c r="LEA203" s="4"/>
      <c r="LEB203" s="4"/>
      <c r="LEC203" s="4"/>
      <c r="LED203" s="4"/>
      <c r="LEE203" s="4"/>
      <c r="LEF203" s="4"/>
      <c r="LEG203" s="4"/>
      <c r="LEH203" s="4"/>
      <c r="LEI203" s="4"/>
      <c r="LEJ203" s="4"/>
      <c r="LEK203" s="4"/>
      <c r="LEL203" s="4"/>
      <c r="LEM203" s="4"/>
      <c r="LEN203" s="4"/>
      <c r="LEO203" s="4"/>
      <c r="LEP203" s="4"/>
      <c r="LEQ203" s="4"/>
      <c r="LER203" s="4"/>
      <c r="LES203" s="4"/>
      <c r="LET203" s="4"/>
      <c r="LEU203" s="4"/>
      <c r="LEV203" s="4"/>
      <c r="LEW203" s="4"/>
      <c r="LEX203" s="4"/>
      <c r="LEY203" s="4"/>
      <c r="LEZ203" s="4"/>
      <c r="LFA203" s="4"/>
      <c r="LFB203" s="4"/>
      <c r="LFC203" s="4"/>
      <c r="LFD203" s="4"/>
      <c r="LFE203" s="4"/>
      <c r="LFF203" s="4"/>
      <c r="LFG203" s="4"/>
      <c r="LFH203" s="4"/>
      <c r="LFI203" s="4"/>
      <c r="LFJ203" s="4"/>
      <c r="LFK203" s="4"/>
      <c r="LFL203" s="4"/>
      <c r="LFM203" s="4"/>
      <c r="LFN203" s="4"/>
      <c r="LFO203" s="4"/>
      <c r="LFP203" s="4"/>
      <c r="LFQ203" s="4"/>
      <c r="LFR203" s="4"/>
      <c r="LFS203" s="4"/>
      <c r="LFT203" s="4"/>
      <c r="LFU203" s="4"/>
      <c r="LFV203" s="4"/>
      <c r="LFW203" s="4"/>
      <c r="LFX203" s="4"/>
      <c r="LFY203" s="4"/>
      <c r="LFZ203" s="4"/>
      <c r="LGA203" s="4"/>
      <c r="LGB203" s="4"/>
      <c r="LGC203" s="4"/>
      <c r="LGD203" s="4"/>
      <c r="LGE203" s="4"/>
      <c r="LGF203" s="4"/>
      <c r="LGG203" s="4"/>
      <c r="LGH203" s="4"/>
      <c r="LGI203" s="4"/>
      <c r="LGJ203" s="4"/>
      <c r="LGK203" s="4"/>
      <c r="LGL203" s="4"/>
      <c r="LGM203" s="4"/>
      <c r="LGN203" s="4"/>
      <c r="LGO203" s="4"/>
      <c r="LGP203" s="4"/>
      <c r="LGQ203" s="4"/>
      <c r="LGR203" s="4"/>
      <c r="LGS203" s="4"/>
      <c r="LGT203" s="4"/>
      <c r="LGU203" s="4"/>
      <c r="LGV203" s="4"/>
      <c r="LGW203" s="4"/>
      <c r="LGX203" s="4"/>
      <c r="LGY203" s="4"/>
      <c r="LGZ203" s="4"/>
      <c r="LHA203" s="4"/>
      <c r="LHB203" s="4"/>
      <c r="LHC203" s="4"/>
      <c r="LHD203" s="4"/>
      <c r="LHE203" s="4"/>
      <c r="LHF203" s="4"/>
      <c r="LHG203" s="4"/>
      <c r="LHH203" s="4"/>
      <c r="LHI203" s="4"/>
      <c r="LHJ203" s="4"/>
      <c r="LHK203" s="4"/>
      <c r="LHL203" s="4"/>
      <c r="LHM203" s="4"/>
      <c r="LHN203" s="4"/>
      <c r="LHO203" s="4"/>
      <c r="LHP203" s="4"/>
      <c r="LHQ203" s="4"/>
      <c r="LHR203" s="4"/>
      <c r="LHS203" s="4"/>
      <c r="LHT203" s="4"/>
      <c r="LHU203" s="4"/>
      <c r="LHV203" s="4"/>
      <c r="LHW203" s="4"/>
      <c r="LHX203" s="4"/>
      <c r="LHY203" s="4"/>
      <c r="LHZ203" s="4"/>
      <c r="LIA203" s="4"/>
      <c r="LIB203" s="4"/>
      <c r="LIC203" s="4"/>
      <c r="LID203" s="4"/>
      <c r="LIE203" s="4"/>
      <c r="LIF203" s="4"/>
      <c r="LIG203" s="4"/>
      <c r="LIH203" s="4"/>
      <c r="LII203" s="4"/>
      <c r="LIJ203" s="4"/>
      <c r="LIK203" s="4"/>
      <c r="LIL203" s="4"/>
      <c r="LIM203" s="4"/>
      <c r="LIN203" s="4"/>
      <c r="LIO203" s="4"/>
      <c r="LIP203" s="4"/>
      <c r="LIQ203" s="4"/>
      <c r="LIR203" s="4"/>
      <c r="LIS203" s="4"/>
      <c r="LIT203" s="4"/>
      <c r="LIU203" s="4"/>
      <c r="LIV203" s="4"/>
      <c r="LIW203" s="4"/>
      <c r="LIX203" s="4"/>
      <c r="LIY203" s="4"/>
      <c r="LIZ203" s="4"/>
      <c r="LJA203" s="4"/>
      <c r="LJB203" s="4"/>
      <c r="LJC203" s="4"/>
      <c r="LJD203" s="4"/>
      <c r="LJE203" s="4"/>
      <c r="LJF203" s="4"/>
      <c r="LJG203" s="4"/>
      <c r="LJH203" s="4"/>
      <c r="LJI203" s="4"/>
      <c r="LJJ203" s="4"/>
      <c r="LJK203" s="4"/>
      <c r="LJL203" s="4"/>
      <c r="LJM203" s="4"/>
      <c r="LJN203" s="4"/>
      <c r="LJO203" s="4"/>
      <c r="LJP203" s="4"/>
      <c r="LJQ203" s="4"/>
      <c r="LJR203" s="4"/>
      <c r="LJS203" s="4"/>
      <c r="LJT203" s="4"/>
      <c r="LJU203" s="4"/>
      <c r="LJV203" s="4"/>
      <c r="LJW203" s="4"/>
      <c r="LJX203" s="4"/>
      <c r="LJY203" s="4"/>
      <c r="LJZ203" s="4"/>
      <c r="LKA203" s="4"/>
      <c r="LKB203" s="4"/>
      <c r="LKC203" s="4"/>
      <c r="LKD203" s="4"/>
      <c r="LKE203" s="4"/>
      <c r="LKF203" s="4"/>
      <c r="LKG203" s="4"/>
      <c r="LKH203" s="4"/>
      <c r="LKI203" s="4"/>
      <c r="LKJ203" s="4"/>
      <c r="LKK203" s="4"/>
      <c r="LKL203" s="4"/>
      <c r="LKM203" s="4"/>
      <c r="LKN203" s="4"/>
      <c r="LKO203" s="4"/>
      <c r="LKP203" s="4"/>
      <c r="LKQ203" s="4"/>
      <c r="LKR203" s="4"/>
      <c r="LKS203" s="4"/>
      <c r="LKT203" s="4"/>
      <c r="LKU203" s="4"/>
      <c r="LKV203" s="4"/>
      <c r="LKW203" s="4"/>
      <c r="LKX203" s="4"/>
      <c r="LKY203" s="4"/>
      <c r="LKZ203" s="4"/>
      <c r="LLA203" s="4"/>
      <c r="LLB203" s="4"/>
      <c r="LLC203" s="4"/>
      <c r="LLD203" s="4"/>
      <c r="LLE203" s="4"/>
      <c r="LLF203" s="4"/>
      <c r="LLG203" s="4"/>
      <c r="LLH203" s="4"/>
      <c r="LLI203" s="4"/>
      <c r="LLJ203" s="4"/>
      <c r="LLK203" s="4"/>
      <c r="LLL203" s="4"/>
      <c r="LLM203" s="4"/>
      <c r="LLN203" s="4"/>
      <c r="LLO203" s="4"/>
      <c r="LLP203" s="4"/>
      <c r="LLQ203" s="4"/>
      <c r="LLR203" s="4"/>
      <c r="LLS203" s="4"/>
      <c r="LLT203" s="4"/>
      <c r="LLU203" s="4"/>
      <c r="LLV203" s="4"/>
      <c r="LLW203" s="4"/>
      <c r="LLX203" s="4"/>
      <c r="LLY203" s="4"/>
      <c r="LLZ203" s="4"/>
      <c r="LMA203" s="4"/>
      <c r="LMB203" s="4"/>
      <c r="LMC203" s="4"/>
      <c r="LMD203" s="4"/>
      <c r="LME203" s="4"/>
      <c r="LMF203" s="4"/>
      <c r="LMG203" s="4"/>
      <c r="LMH203" s="4"/>
      <c r="LMI203" s="4"/>
      <c r="LMJ203" s="4"/>
      <c r="LMK203" s="4"/>
      <c r="LML203" s="4"/>
      <c r="LMM203" s="4"/>
      <c r="LMN203" s="4"/>
      <c r="LMO203" s="4"/>
      <c r="LMP203" s="4"/>
      <c r="LMQ203" s="4"/>
      <c r="LMR203" s="4"/>
      <c r="LMS203" s="4"/>
      <c r="LMT203" s="4"/>
      <c r="LMU203" s="4"/>
      <c r="LMV203" s="4"/>
      <c r="LMW203" s="4"/>
      <c r="LMX203" s="4"/>
      <c r="LMY203" s="4"/>
      <c r="LMZ203" s="4"/>
      <c r="LNA203" s="4"/>
      <c r="LNB203" s="4"/>
      <c r="LNC203" s="4"/>
      <c r="LND203" s="4"/>
      <c r="LNE203" s="4"/>
      <c r="LNF203" s="4"/>
      <c r="LNG203" s="4"/>
      <c r="LNH203" s="4"/>
      <c r="LNI203" s="4"/>
      <c r="LNJ203" s="4"/>
      <c r="LNK203" s="4"/>
      <c r="LNL203" s="4"/>
      <c r="LNM203" s="4"/>
      <c r="LNN203" s="4"/>
      <c r="LNO203" s="4"/>
      <c r="LNP203" s="4"/>
      <c r="LNQ203" s="4"/>
      <c r="LNR203" s="4"/>
      <c r="LNS203" s="4"/>
      <c r="LNT203" s="4"/>
      <c r="LNU203" s="4"/>
      <c r="LNV203" s="4"/>
      <c r="LNW203" s="4"/>
      <c r="LNX203" s="4"/>
      <c r="LNY203" s="4"/>
      <c r="LNZ203" s="4"/>
      <c r="LOA203" s="4"/>
      <c r="LOB203" s="4"/>
      <c r="LOC203" s="4"/>
      <c r="LOD203" s="4"/>
      <c r="LOE203" s="4"/>
      <c r="LOF203" s="4"/>
      <c r="LOG203" s="4"/>
      <c r="LOH203" s="4"/>
      <c r="LOI203" s="4"/>
      <c r="LOJ203" s="4"/>
      <c r="LOK203" s="4"/>
      <c r="LOL203" s="4"/>
      <c r="LOM203" s="4"/>
      <c r="LON203" s="4"/>
      <c r="LOO203" s="4"/>
      <c r="LOP203" s="4"/>
      <c r="LOQ203" s="4"/>
      <c r="LOR203" s="4"/>
      <c r="LOS203" s="4"/>
      <c r="LOT203" s="4"/>
      <c r="LOU203" s="4"/>
      <c r="LOV203" s="4"/>
      <c r="LOW203" s="4"/>
      <c r="LOX203" s="4"/>
      <c r="LOY203" s="4"/>
      <c r="LOZ203" s="4"/>
      <c r="LPA203" s="4"/>
      <c r="LPB203" s="4"/>
      <c r="LPC203" s="4"/>
      <c r="LPD203" s="4"/>
      <c r="LPE203" s="4"/>
      <c r="LPF203" s="4"/>
      <c r="LPG203" s="4"/>
      <c r="LPH203" s="4"/>
      <c r="LPI203" s="4"/>
      <c r="LPJ203" s="4"/>
      <c r="LPK203" s="4"/>
      <c r="LPL203" s="4"/>
      <c r="LPM203" s="4"/>
      <c r="LPN203" s="4"/>
      <c r="LPO203" s="4"/>
      <c r="LPP203" s="4"/>
      <c r="LPQ203" s="4"/>
      <c r="LPR203" s="4"/>
      <c r="LPS203" s="4"/>
      <c r="LPT203" s="4"/>
      <c r="LPU203" s="4"/>
      <c r="LPV203" s="4"/>
      <c r="LPW203" s="4"/>
      <c r="LPX203" s="4"/>
      <c r="LPY203" s="4"/>
      <c r="LPZ203" s="4"/>
      <c r="LQA203" s="4"/>
      <c r="LQB203" s="4"/>
      <c r="LQC203" s="4"/>
      <c r="LQD203" s="4"/>
      <c r="LQE203" s="4"/>
      <c r="LQF203" s="4"/>
      <c r="LQG203" s="4"/>
      <c r="LQH203" s="4"/>
      <c r="LQI203" s="4"/>
      <c r="LQJ203" s="4"/>
      <c r="LQK203" s="4"/>
      <c r="LQL203" s="4"/>
      <c r="LQM203" s="4"/>
      <c r="LQN203" s="4"/>
      <c r="LQO203" s="4"/>
      <c r="LQP203" s="4"/>
      <c r="LQQ203" s="4"/>
      <c r="LQR203" s="4"/>
      <c r="LQS203" s="4"/>
      <c r="LQT203" s="4"/>
      <c r="LQU203" s="4"/>
      <c r="LQV203" s="4"/>
      <c r="LQW203" s="4"/>
      <c r="LQX203" s="4"/>
      <c r="LQY203" s="4"/>
      <c r="LQZ203" s="4"/>
      <c r="LRA203" s="4"/>
      <c r="LRB203" s="4"/>
      <c r="LRC203" s="4"/>
      <c r="LRD203" s="4"/>
      <c r="LRE203" s="4"/>
      <c r="LRF203" s="4"/>
      <c r="LRG203" s="4"/>
      <c r="LRH203" s="4"/>
      <c r="LRI203" s="4"/>
      <c r="LRJ203" s="4"/>
      <c r="LRK203" s="4"/>
      <c r="LRL203" s="4"/>
      <c r="LRM203" s="4"/>
      <c r="LRN203" s="4"/>
      <c r="LRO203" s="4"/>
      <c r="LRP203" s="4"/>
      <c r="LRQ203" s="4"/>
      <c r="LRR203" s="4"/>
      <c r="LRS203" s="4"/>
      <c r="LRT203" s="4"/>
      <c r="LRU203" s="4"/>
      <c r="LRV203" s="4"/>
      <c r="LRW203" s="4"/>
      <c r="LRX203" s="4"/>
      <c r="LRY203" s="4"/>
      <c r="LRZ203" s="4"/>
      <c r="LSA203" s="4"/>
      <c r="LSB203" s="4"/>
      <c r="LSC203" s="4"/>
      <c r="LSD203" s="4"/>
      <c r="LSE203" s="4"/>
      <c r="LSF203" s="4"/>
      <c r="LSG203" s="4"/>
      <c r="LSH203" s="4"/>
      <c r="LSI203" s="4"/>
      <c r="LSJ203" s="4"/>
      <c r="LSK203" s="4"/>
      <c r="LSL203" s="4"/>
      <c r="LSM203" s="4"/>
      <c r="LSN203" s="4"/>
      <c r="LSO203" s="4"/>
      <c r="LSP203" s="4"/>
      <c r="LSQ203" s="4"/>
      <c r="LSR203" s="4"/>
      <c r="LSS203" s="4"/>
      <c r="LST203" s="4"/>
      <c r="LSU203" s="4"/>
      <c r="LSV203" s="4"/>
      <c r="LSW203" s="4"/>
      <c r="LSX203" s="4"/>
      <c r="LSY203" s="4"/>
      <c r="LSZ203" s="4"/>
      <c r="LTA203" s="4"/>
      <c r="LTB203" s="4"/>
      <c r="LTC203" s="4"/>
      <c r="LTD203" s="4"/>
      <c r="LTE203" s="4"/>
      <c r="LTF203" s="4"/>
      <c r="LTG203" s="4"/>
      <c r="LTH203" s="4"/>
      <c r="LTI203" s="4"/>
      <c r="LTJ203" s="4"/>
      <c r="LTK203" s="4"/>
      <c r="LTL203" s="4"/>
      <c r="LTM203" s="4"/>
      <c r="LTN203" s="4"/>
      <c r="LTO203" s="4"/>
      <c r="LTP203" s="4"/>
      <c r="LTQ203" s="4"/>
      <c r="LTR203" s="4"/>
      <c r="LTS203" s="4"/>
      <c r="LTT203" s="4"/>
      <c r="LTU203" s="4"/>
      <c r="LTV203" s="4"/>
      <c r="LTW203" s="4"/>
      <c r="LTX203" s="4"/>
      <c r="LTY203" s="4"/>
      <c r="LTZ203" s="4"/>
      <c r="LUA203" s="4"/>
      <c r="LUB203" s="4"/>
      <c r="LUC203" s="4"/>
      <c r="LUD203" s="4"/>
      <c r="LUE203" s="4"/>
      <c r="LUF203" s="4"/>
      <c r="LUG203" s="4"/>
      <c r="LUH203" s="4"/>
      <c r="LUI203" s="4"/>
      <c r="LUJ203" s="4"/>
      <c r="LUK203" s="4"/>
      <c r="LUL203" s="4"/>
      <c r="LUM203" s="4"/>
      <c r="LUN203" s="4"/>
      <c r="LUO203" s="4"/>
      <c r="LUP203" s="4"/>
      <c r="LUQ203" s="4"/>
      <c r="LUR203" s="4"/>
      <c r="LUS203" s="4"/>
      <c r="LUT203" s="4"/>
      <c r="LUU203" s="4"/>
      <c r="LUV203" s="4"/>
      <c r="LUW203" s="4"/>
      <c r="LUX203" s="4"/>
      <c r="LUY203" s="4"/>
      <c r="LUZ203" s="4"/>
      <c r="LVA203" s="4"/>
      <c r="LVB203" s="4"/>
      <c r="LVC203" s="4"/>
      <c r="LVD203" s="4"/>
      <c r="LVE203" s="4"/>
      <c r="LVF203" s="4"/>
      <c r="LVG203" s="4"/>
      <c r="LVH203" s="4"/>
      <c r="LVI203" s="4"/>
      <c r="LVJ203" s="4"/>
      <c r="LVK203" s="4"/>
      <c r="LVL203" s="4"/>
      <c r="LVM203" s="4"/>
      <c r="LVN203" s="4"/>
      <c r="LVO203" s="4"/>
      <c r="LVP203" s="4"/>
      <c r="LVQ203" s="4"/>
      <c r="LVR203" s="4"/>
      <c r="LVS203" s="4"/>
      <c r="LVT203" s="4"/>
      <c r="LVU203" s="4"/>
      <c r="LVV203" s="4"/>
      <c r="LVW203" s="4"/>
      <c r="LVX203" s="4"/>
      <c r="LVY203" s="4"/>
      <c r="LVZ203" s="4"/>
      <c r="LWA203" s="4"/>
      <c r="LWB203" s="4"/>
      <c r="LWC203" s="4"/>
      <c r="LWD203" s="4"/>
      <c r="LWE203" s="4"/>
      <c r="LWF203" s="4"/>
      <c r="LWG203" s="4"/>
      <c r="LWH203" s="4"/>
      <c r="LWI203" s="4"/>
      <c r="LWJ203" s="4"/>
      <c r="LWK203" s="4"/>
      <c r="LWL203" s="4"/>
      <c r="LWM203" s="4"/>
      <c r="LWN203" s="4"/>
      <c r="LWO203" s="4"/>
      <c r="LWP203" s="4"/>
      <c r="LWQ203" s="4"/>
      <c r="LWR203" s="4"/>
      <c r="LWS203" s="4"/>
      <c r="LWT203" s="4"/>
      <c r="LWU203" s="4"/>
      <c r="LWV203" s="4"/>
      <c r="LWW203" s="4"/>
      <c r="LWX203" s="4"/>
      <c r="LWY203" s="4"/>
      <c r="LWZ203" s="4"/>
      <c r="LXA203" s="4"/>
      <c r="LXB203" s="4"/>
      <c r="LXC203" s="4"/>
      <c r="LXD203" s="4"/>
      <c r="LXE203" s="4"/>
      <c r="LXF203" s="4"/>
      <c r="LXG203" s="4"/>
      <c r="LXH203" s="4"/>
      <c r="LXI203" s="4"/>
      <c r="LXJ203" s="4"/>
      <c r="LXK203" s="4"/>
      <c r="LXL203" s="4"/>
      <c r="LXM203" s="4"/>
      <c r="LXN203" s="4"/>
      <c r="LXO203" s="4"/>
      <c r="LXP203" s="4"/>
      <c r="LXQ203" s="4"/>
      <c r="LXR203" s="4"/>
      <c r="LXS203" s="4"/>
      <c r="LXT203" s="4"/>
      <c r="LXU203" s="4"/>
      <c r="LXV203" s="4"/>
      <c r="LXW203" s="4"/>
      <c r="LXX203" s="4"/>
      <c r="LXY203" s="4"/>
      <c r="LXZ203" s="4"/>
      <c r="LYA203" s="4"/>
      <c r="LYB203" s="4"/>
      <c r="LYC203" s="4"/>
      <c r="LYD203" s="4"/>
      <c r="LYE203" s="4"/>
      <c r="LYF203" s="4"/>
      <c r="LYG203" s="4"/>
      <c r="LYH203" s="4"/>
      <c r="LYI203" s="4"/>
      <c r="LYJ203" s="4"/>
      <c r="LYK203" s="4"/>
      <c r="LYL203" s="4"/>
      <c r="LYM203" s="4"/>
      <c r="LYN203" s="4"/>
      <c r="LYO203" s="4"/>
      <c r="LYP203" s="4"/>
      <c r="LYQ203" s="4"/>
      <c r="LYR203" s="4"/>
      <c r="LYS203" s="4"/>
      <c r="LYT203" s="4"/>
      <c r="LYU203" s="4"/>
      <c r="LYV203" s="4"/>
      <c r="LYW203" s="4"/>
      <c r="LYX203" s="4"/>
      <c r="LYY203" s="4"/>
      <c r="LYZ203" s="4"/>
      <c r="LZA203" s="4"/>
      <c r="LZB203" s="4"/>
      <c r="LZC203" s="4"/>
      <c r="LZD203" s="4"/>
      <c r="LZE203" s="4"/>
      <c r="LZF203" s="4"/>
      <c r="LZG203" s="4"/>
      <c r="LZH203" s="4"/>
      <c r="LZI203" s="4"/>
      <c r="LZJ203" s="4"/>
      <c r="LZK203" s="4"/>
      <c r="LZL203" s="4"/>
      <c r="LZM203" s="4"/>
      <c r="LZN203" s="4"/>
      <c r="LZO203" s="4"/>
      <c r="LZP203" s="4"/>
      <c r="LZQ203" s="4"/>
      <c r="LZR203" s="4"/>
      <c r="LZS203" s="4"/>
      <c r="LZT203" s="4"/>
      <c r="LZU203" s="4"/>
      <c r="LZV203" s="4"/>
      <c r="LZW203" s="4"/>
      <c r="LZX203" s="4"/>
      <c r="LZY203" s="4"/>
      <c r="LZZ203" s="4"/>
      <c r="MAA203" s="4"/>
      <c r="MAB203" s="4"/>
      <c r="MAC203" s="4"/>
      <c r="MAD203" s="4"/>
      <c r="MAE203" s="4"/>
      <c r="MAF203" s="4"/>
      <c r="MAG203" s="4"/>
      <c r="MAH203" s="4"/>
      <c r="MAI203" s="4"/>
      <c r="MAJ203" s="4"/>
      <c r="MAK203" s="4"/>
      <c r="MAL203" s="4"/>
      <c r="MAM203" s="4"/>
      <c r="MAN203" s="4"/>
      <c r="MAO203" s="4"/>
      <c r="MAP203" s="4"/>
      <c r="MAQ203" s="4"/>
      <c r="MAR203" s="4"/>
      <c r="MAS203" s="4"/>
      <c r="MAT203" s="4"/>
      <c r="MAU203" s="4"/>
      <c r="MAV203" s="4"/>
      <c r="MAW203" s="4"/>
      <c r="MAX203" s="4"/>
      <c r="MAY203" s="4"/>
      <c r="MAZ203" s="4"/>
      <c r="MBA203" s="4"/>
      <c r="MBB203" s="4"/>
      <c r="MBC203" s="4"/>
      <c r="MBD203" s="4"/>
      <c r="MBE203" s="4"/>
      <c r="MBF203" s="4"/>
      <c r="MBG203" s="4"/>
      <c r="MBH203" s="4"/>
      <c r="MBI203" s="4"/>
      <c r="MBJ203" s="4"/>
      <c r="MBK203" s="4"/>
      <c r="MBL203" s="4"/>
      <c r="MBM203" s="4"/>
      <c r="MBN203" s="4"/>
      <c r="MBO203" s="4"/>
      <c r="MBP203" s="4"/>
      <c r="MBQ203" s="4"/>
      <c r="MBR203" s="4"/>
      <c r="MBS203" s="4"/>
      <c r="MBT203" s="4"/>
      <c r="MBU203" s="4"/>
      <c r="MBV203" s="4"/>
      <c r="MBW203" s="4"/>
      <c r="MBX203" s="4"/>
      <c r="MBY203" s="4"/>
      <c r="MBZ203" s="4"/>
      <c r="MCA203" s="4"/>
      <c r="MCB203" s="4"/>
      <c r="MCC203" s="4"/>
      <c r="MCD203" s="4"/>
      <c r="MCE203" s="4"/>
      <c r="MCF203" s="4"/>
      <c r="MCG203" s="4"/>
      <c r="MCH203" s="4"/>
      <c r="MCI203" s="4"/>
      <c r="MCJ203" s="4"/>
      <c r="MCK203" s="4"/>
      <c r="MCL203" s="4"/>
      <c r="MCM203" s="4"/>
      <c r="MCN203" s="4"/>
      <c r="MCO203" s="4"/>
      <c r="MCP203" s="4"/>
      <c r="MCQ203" s="4"/>
      <c r="MCR203" s="4"/>
      <c r="MCS203" s="4"/>
      <c r="MCT203" s="4"/>
      <c r="MCU203" s="4"/>
      <c r="MCV203" s="4"/>
      <c r="MCW203" s="4"/>
      <c r="MCX203" s="4"/>
      <c r="MCY203" s="4"/>
      <c r="MCZ203" s="4"/>
      <c r="MDA203" s="4"/>
      <c r="MDB203" s="4"/>
      <c r="MDC203" s="4"/>
      <c r="MDD203" s="4"/>
      <c r="MDE203" s="4"/>
      <c r="MDF203" s="4"/>
      <c r="MDG203" s="4"/>
      <c r="MDH203" s="4"/>
      <c r="MDI203" s="4"/>
      <c r="MDJ203" s="4"/>
      <c r="MDK203" s="4"/>
      <c r="MDL203" s="4"/>
      <c r="MDM203" s="4"/>
      <c r="MDN203" s="4"/>
      <c r="MDO203" s="4"/>
      <c r="MDP203" s="4"/>
      <c r="MDQ203" s="4"/>
      <c r="MDR203" s="4"/>
      <c r="MDS203" s="4"/>
      <c r="MDT203" s="4"/>
      <c r="MDU203" s="4"/>
      <c r="MDV203" s="4"/>
      <c r="MDW203" s="4"/>
      <c r="MDX203" s="4"/>
      <c r="MDY203" s="4"/>
      <c r="MDZ203" s="4"/>
      <c r="MEA203" s="4"/>
      <c r="MEB203" s="4"/>
      <c r="MEC203" s="4"/>
      <c r="MED203" s="4"/>
      <c r="MEE203" s="4"/>
      <c r="MEF203" s="4"/>
      <c r="MEG203" s="4"/>
      <c r="MEH203" s="4"/>
      <c r="MEI203" s="4"/>
      <c r="MEJ203" s="4"/>
      <c r="MEK203" s="4"/>
      <c r="MEL203" s="4"/>
      <c r="MEM203" s="4"/>
      <c r="MEN203" s="4"/>
      <c r="MEO203" s="4"/>
      <c r="MEP203" s="4"/>
      <c r="MEQ203" s="4"/>
      <c r="MER203" s="4"/>
      <c r="MES203" s="4"/>
      <c r="MET203" s="4"/>
      <c r="MEU203" s="4"/>
      <c r="MEV203" s="4"/>
      <c r="MEW203" s="4"/>
      <c r="MEX203" s="4"/>
      <c r="MEY203" s="4"/>
      <c r="MEZ203" s="4"/>
      <c r="MFA203" s="4"/>
      <c r="MFB203" s="4"/>
      <c r="MFC203" s="4"/>
      <c r="MFD203" s="4"/>
      <c r="MFE203" s="4"/>
      <c r="MFF203" s="4"/>
      <c r="MFG203" s="4"/>
      <c r="MFH203" s="4"/>
      <c r="MFI203" s="4"/>
      <c r="MFJ203" s="4"/>
      <c r="MFK203" s="4"/>
      <c r="MFL203" s="4"/>
      <c r="MFM203" s="4"/>
      <c r="MFN203" s="4"/>
      <c r="MFO203" s="4"/>
      <c r="MFP203" s="4"/>
      <c r="MFQ203" s="4"/>
      <c r="MFR203" s="4"/>
      <c r="MFS203" s="4"/>
      <c r="MFT203" s="4"/>
      <c r="MFU203" s="4"/>
      <c r="MFV203" s="4"/>
      <c r="MFW203" s="4"/>
      <c r="MFX203" s="4"/>
      <c r="MFY203" s="4"/>
      <c r="MFZ203" s="4"/>
      <c r="MGA203" s="4"/>
      <c r="MGB203" s="4"/>
      <c r="MGC203" s="4"/>
      <c r="MGD203" s="4"/>
      <c r="MGE203" s="4"/>
      <c r="MGF203" s="4"/>
      <c r="MGG203" s="4"/>
      <c r="MGH203" s="4"/>
      <c r="MGI203" s="4"/>
      <c r="MGJ203" s="4"/>
      <c r="MGK203" s="4"/>
      <c r="MGL203" s="4"/>
      <c r="MGM203" s="4"/>
      <c r="MGN203" s="4"/>
      <c r="MGO203" s="4"/>
      <c r="MGP203" s="4"/>
      <c r="MGQ203" s="4"/>
      <c r="MGR203" s="4"/>
      <c r="MGS203" s="4"/>
      <c r="MGT203" s="4"/>
      <c r="MGU203" s="4"/>
      <c r="MGV203" s="4"/>
      <c r="MGW203" s="4"/>
      <c r="MGX203" s="4"/>
      <c r="MGY203" s="4"/>
      <c r="MGZ203" s="4"/>
      <c r="MHA203" s="4"/>
      <c r="MHB203" s="4"/>
      <c r="MHC203" s="4"/>
      <c r="MHD203" s="4"/>
      <c r="MHE203" s="4"/>
      <c r="MHF203" s="4"/>
      <c r="MHG203" s="4"/>
      <c r="MHH203" s="4"/>
      <c r="MHI203" s="4"/>
      <c r="MHJ203" s="4"/>
      <c r="MHK203" s="4"/>
      <c r="MHL203" s="4"/>
      <c r="MHM203" s="4"/>
      <c r="MHN203" s="4"/>
      <c r="MHO203" s="4"/>
      <c r="MHP203" s="4"/>
      <c r="MHQ203" s="4"/>
      <c r="MHR203" s="4"/>
      <c r="MHS203" s="4"/>
      <c r="MHT203" s="4"/>
      <c r="MHU203" s="4"/>
      <c r="MHV203" s="4"/>
      <c r="MHW203" s="4"/>
      <c r="MHX203" s="4"/>
      <c r="MHY203" s="4"/>
      <c r="MHZ203" s="4"/>
      <c r="MIA203" s="4"/>
      <c r="MIB203" s="4"/>
      <c r="MIC203" s="4"/>
      <c r="MID203" s="4"/>
      <c r="MIE203" s="4"/>
      <c r="MIF203" s="4"/>
      <c r="MIG203" s="4"/>
      <c r="MIH203" s="4"/>
      <c r="MII203" s="4"/>
      <c r="MIJ203" s="4"/>
      <c r="MIK203" s="4"/>
      <c r="MIL203" s="4"/>
      <c r="MIM203" s="4"/>
      <c r="MIN203" s="4"/>
      <c r="MIO203" s="4"/>
      <c r="MIP203" s="4"/>
      <c r="MIQ203" s="4"/>
      <c r="MIR203" s="4"/>
      <c r="MIS203" s="4"/>
      <c r="MIT203" s="4"/>
      <c r="MIU203" s="4"/>
      <c r="MIV203" s="4"/>
      <c r="MIW203" s="4"/>
      <c r="MIX203" s="4"/>
      <c r="MIY203" s="4"/>
      <c r="MIZ203" s="4"/>
      <c r="MJA203" s="4"/>
      <c r="MJB203" s="4"/>
      <c r="MJC203" s="4"/>
      <c r="MJD203" s="4"/>
      <c r="MJE203" s="4"/>
      <c r="MJF203" s="4"/>
      <c r="MJG203" s="4"/>
      <c r="MJH203" s="4"/>
      <c r="MJI203" s="4"/>
      <c r="MJJ203" s="4"/>
      <c r="MJK203" s="4"/>
      <c r="MJL203" s="4"/>
      <c r="MJM203" s="4"/>
      <c r="MJN203" s="4"/>
      <c r="MJO203" s="4"/>
      <c r="MJP203" s="4"/>
      <c r="MJQ203" s="4"/>
      <c r="MJR203" s="4"/>
      <c r="MJS203" s="4"/>
      <c r="MJT203" s="4"/>
      <c r="MJU203" s="4"/>
      <c r="MJV203" s="4"/>
      <c r="MJW203" s="4"/>
      <c r="MJX203" s="4"/>
      <c r="MJY203" s="4"/>
      <c r="MJZ203" s="4"/>
      <c r="MKA203" s="4"/>
      <c r="MKB203" s="4"/>
      <c r="MKC203" s="4"/>
      <c r="MKD203" s="4"/>
      <c r="MKE203" s="4"/>
      <c r="MKF203" s="4"/>
      <c r="MKG203" s="4"/>
      <c r="MKH203" s="4"/>
      <c r="MKI203" s="4"/>
      <c r="MKJ203" s="4"/>
      <c r="MKK203" s="4"/>
      <c r="MKL203" s="4"/>
      <c r="MKM203" s="4"/>
      <c r="MKN203" s="4"/>
      <c r="MKO203" s="4"/>
      <c r="MKP203" s="4"/>
      <c r="MKQ203" s="4"/>
      <c r="MKR203" s="4"/>
      <c r="MKS203" s="4"/>
      <c r="MKT203" s="4"/>
      <c r="MKU203" s="4"/>
      <c r="MKV203" s="4"/>
      <c r="MKW203" s="4"/>
      <c r="MKX203" s="4"/>
      <c r="MKY203" s="4"/>
      <c r="MKZ203" s="4"/>
      <c r="MLA203" s="4"/>
      <c r="MLB203" s="4"/>
      <c r="MLC203" s="4"/>
      <c r="MLD203" s="4"/>
      <c r="MLE203" s="4"/>
      <c r="MLF203" s="4"/>
      <c r="MLG203" s="4"/>
      <c r="MLH203" s="4"/>
      <c r="MLI203" s="4"/>
      <c r="MLJ203" s="4"/>
      <c r="MLK203" s="4"/>
      <c r="MLL203" s="4"/>
      <c r="MLM203" s="4"/>
      <c r="MLN203" s="4"/>
      <c r="MLO203" s="4"/>
      <c r="MLP203" s="4"/>
      <c r="MLQ203" s="4"/>
      <c r="MLR203" s="4"/>
      <c r="MLS203" s="4"/>
      <c r="MLT203" s="4"/>
      <c r="MLU203" s="4"/>
      <c r="MLV203" s="4"/>
      <c r="MLW203" s="4"/>
      <c r="MLX203" s="4"/>
      <c r="MLY203" s="4"/>
      <c r="MLZ203" s="4"/>
      <c r="MMA203" s="4"/>
      <c r="MMB203" s="4"/>
      <c r="MMC203" s="4"/>
      <c r="MMD203" s="4"/>
      <c r="MME203" s="4"/>
      <c r="MMF203" s="4"/>
      <c r="MMG203" s="4"/>
      <c r="MMH203" s="4"/>
      <c r="MMI203" s="4"/>
      <c r="MMJ203" s="4"/>
      <c r="MMK203" s="4"/>
      <c r="MML203" s="4"/>
      <c r="MMM203" s="4"/>
      <c r="MMN203" s="4"/>
      <c r="MMO203" s="4"/>
      <c r="MMP203" s="4"/>
      <c r="MMQ203" s="4"/>
      <c r="MMR203" s="4"/>
      <c r="MMS203" s="4"/>
      <c r="MMT203" s="4"/>
      <c r="MMU203" s="4"/>
      <c r="MMV203" s="4"/>
      <c r="MMW203" s="4"/>
      <c r="MMX203" s="4"/>
      <c r="MMY203" s="4"/>
      <c r="MMZ203" s="4"/>
      <c r="MNA203" s="4"/>
      <c r="MNB203" s="4"/>
      <c r="MNC203" s="4"/>
      <c r="MND203" s="4"/>
      <c r="MNE203" s="4"/>
      <c r="MNF203" s="4"/>
      <c r="MNG203" s="4"/>
      <c r="MNH203" s="4"/>
      <c r="MNI203" s="4"/>
      <c r="MNJ203" s="4"/>
      <c r="MNK203" s="4"/>
      <c r="MNL203" s="4"/>
      <c r="MNM203" s="4"/>
      <c r="MNN203" s="4"/>
      <c r="MNO203" s="4"/>
      <c r="MNP203" s="4"/>
      <c r="MNQ203" s="4"/>
      <c r="MNR203" s="4"/>
      <c r="MNS203" s="4"/>
      <c r="MNT203" s="4"/>
      <c r="MNU203" s="4"/>
      <c r="MNV203" s="4"/>
      <c r="MNW203" s="4"/>
      <c r="MNX203" s="4"/>
      <c r="MNY203" s="4"/>
      <c r="MNZ203" s="4"/>
      <c r="MOA203" s="4"/>
      <c r="MOB203" s="4"/>
      <c r="MOC203" s="4"/>
      <c r="MOD203" s="4"/>
      <c r="MOE203" s="4"/>
      <c r="MOF203" s="4"/>
      <c r="MOG203" s="4"/>
      <c r="MOH203" s="4"/>
      <c r="MOI203" s="4"/>
      <c r="MOJ203" s="4"/>
      <c r="MOK203" s="4"/>
      <c r="MOL203" s="4"/>
      <c r="MOM203" s="4"/>
      <c r="MON203" s="4"/>
      <c r="MOO203" s="4"/>
      <c r="MOP203" s="4"/>
      <c r="MOQ203" s="4"/>
      <c r="MOR203" s="4"/>
      <c r="MOS203" s="4"/>
      <c r="MOT203" s="4"/>
      <c r="MOU203" s="4"/>
      <c r="MOV203" s="4"/>
      <c r="MOW203" s="4"/>
      <c r="MOX203" s="4"/>
      <c r="MOY203" s="4"/>
      <c r="MOZ203" s="4"/>
      <c r="MPA203" s="4"/>
      <c r="MPB203" s="4"/>
      <c r="MPC203" s="4"/>
      <c r="MPD203" s="4"/>
      <c r="MPE203" s="4"/>
      <c r="MPF203" s="4"/>
      <c r="MPG203" s="4"/>
      <c r="MPH203" s="4"/>
      <c r="MPI203" s="4"/>
      <c r="MPJ203" s="4"/>
      <c r="MPK203" s="4"/>
      <c r="MPL203" s="4"/>
      <c r="MPM203" s="4"/>
      <c r="MPN203" s="4"/>
      <c r="MPO203" s="4"/>
      <c r="MPP203" s="4"/>
      <c r="MPQ203" s="4"/>
      <c r="MPR203" s="4"/>
      <c r="MPS203" s="4"/>
      <c r="MPT203" s="4"/>
      <c r="MPU203" s="4"/>
      <c r="MPV203" s="4"/>
      <c r="MPW203" s="4"/>
      <c r="MPX203" s="4"/>
      <c r="MPY203" s="4"/>
      <c r="MPZ203" s="4"/>
      <c r="MQA203" s="4"/>
      <c r="MQB203" s="4"/>
      <c r="MQC203" s="4"/>
      <c r="MQD203" s="4"/>
      <c r="MQE203" s="4"/>
      <c r="MQF203" s="4"/>
      <c r="MQG203" s="4"/>
      <c r="MQH203" s="4"/>
      <c r="MQI203" s="4"/>
      <c r="MQJ203" s="4"/>
      <c r="MQK203" s="4"/>
      <c r="MQL203" s="4"/>
      <c r="MQM203" s="4"/>
      <c r="MQN203" s="4"/>
      <c r="MQO203" s="4"/>
      <c r="MQP203" s="4"/>
      <c r="MQQ203" s="4"/>
      <c r="MQR203" s="4"/>
      <c r="MQS203" s="4"/>
      <c r="MQT203" s="4"/>
      <c r="MQU203" s="4"/>
      <c r="MQV203" s="4"/>
      <c r="MQW203" s="4"/>
      <c r="MQX203" s="4"/>
      <c r="MQY203" s="4"/>
      <c r="MQZ203" s="4"/>
      <c r="MRA203" s="4"/>
      <c r="MRB203" s="4"/>
      <c r="MRC203" s="4"/>
      <c r="MRD203" s="4"/>
      <c r="MRE203" s="4"/>
      <c r="MRF203" s="4"/>
      <c r="MRG203" s="4"/>
      <c r="MRH203" s="4"/>
      <c r="MRI203" s="4"/>
      <c r="MRJ203" s="4"/>
      <c r="MRK203" s="4"/>
      <c r="MRL203" s="4"/>
      <c r="MRM203" s="4"/>
      <c r="MRN203" s="4"/>
      <c r="MRO203" s="4"/>
      <c r="MRP203" s="4"/>
      <c r="MRQ203" s="4"/>
      <c r="MRR203" s="4"/>
      <c r="MRS203" s="4"/>
      <c r="MRT203" s="4"/>
      <c r="MRU203" s="4"/>
      <c r="MRV203" s="4"/>
      <c r="MRW203" s="4"/>
      <c r="MRX203" s="4"/>
      <c r="MRY203" s="4"/>
      <c r="MRZ203" s="4"/>
      <c r="MSA203" s="4"/>
      <c r="MSB203" s="4"/>
      <c r="MSC203" s="4"/>
      <c r="MSD203" s="4"/>
      <c r="MSE203" s="4"/>
      <c r="MSF203" s="4"/>
      <c r="MSG203" s="4"/>
      <c r="MSH203" s="4"/>
      <c r="MSI203" s="4"/>
      <c r="MSJ203" s="4"/>
      <c r="MSK203" s="4"/>
      <c r="MSL203" s="4"/>
      <c r="MSM203" s="4"/>
      <c r="MSN203" s="4"/>
      <c r="MSO203" s="4"/>
      <c r="MSP203" s="4"/>
      <c r="MSQ203" s="4"/>
      <c r="MSR203" s="4"/>
      <c r="MSS203" s="4"/>
      <c r="MST203" s="4"/>
      <c r="MSU203" s="4"/>
      <c r="MSV203" s="4"/>
      <c r="MSW203" s="4"/>
      <c r="MSX203" s="4"/>
      <c r="MSY203" s="4"/>
      <c r="MSZ203" s="4"/>
      <c r="MTA203" s="4"/>
      <c r="MTB203" s="4"/>
      <c r="MTC203" s="4"/>
      <c r="MTD203" s="4"/>
      <c r="MTE203" s="4"/>
      <c r="MTF203" s="4"/>
      <c r="MTG203" s="4"/>
      <c r="MTH203" s="4"/>
      <c r="MTI203" s="4"/>
      <c r="MTJ203" s="4"/>
      <c r="MTK203" s="4"/>
      <c r="MTL203" s="4"/>
      <c r="MTM203" s="4"/>
      <c r="MTN203" s="4"/>
      <c r="MTO203" s="4"/>
      <c r="MTP203" s="4"/>
      <c r="MTQ203" s="4"/>
      <c r="MTR203" s="4"/>
      <c r="MTS203" s="4"/>
      <c r="MTT203" s="4"/>
      <c r="MTU203" s="4"/>
      <c r="MTV203" s="4"/>
      <c r="MTW203" s="4"/>
      <c r="MTX203" s="4"/>
      <c r="MTY203" s="4"/>
      <c r="MTZ203" s="4"/>
      <c r="MUA203" s="4"/>
      <c r="MUB203" s="4"/>
      <c r="MUC203" s="4"/>
      <c r="MUD203" s="4"/>
      <c r="MUE203" s="4"/>
      <c r="MUF203" s="4"/>
      <c r="MUG203" s="4"/>
      <c r="MUH203" s="4"/>
      <c r="MUI203" s="4"/>
      <c r="MUJ203" s="4"/>
      <c r="MUK203" s="4"/>
      <c r="MUL203" s="4"/>
      <c r="MUM203" s="4"/>
      <c r="MUN203" s="4"/>
      <c r="MUO203" s="4"/>
      <c r="MUP203" s="4"/>
      <c r="MUQ203" s="4"/>
      <c r="MUR203" s="4"/>
      <c r="MUS203" s="4"/>
      <c r="MUT203" s="4"/>
      <c r="MUU203" s="4"/>
      <c r="MUV203" s="4"/>
      <c r="MUW203" s="4"/>
      <c r="MUX203" s="4"/>
      <c r="MUY203" s="4"/>
      <c r="MUZ203" s="4"/>
      <c r="MVA203" s="4"/>
      <c r="MVB203" s="4"/>
      <c r="MVC203" s="4"/>
      <c r="MVD203" s="4"/>
      <c r="MVE203" s="4"/>
      <c r="MVF203" s="4"/>
      <c r="MVG203" s="4"/>
      <c r="MVH203" s="4"/>
      <c r="MVI203" s="4"/>
      <c r="MVJ203" s="4"/>
      <c r="MVK203" s="4"/>
      <c r="MVL203" s="4"/>
      <c r="MVM203" s="4"/>
      <c r="MVN203" s="4"/>
      <c r="MVO203" s="4"/>
      <c r="MVP203" s="4"/>
      <c r="MVQ203" s="4"/>
      <c r="MVR203" s="4"/>
      <c r="MVS203" s="4"/>
      <c r="MVT203" s="4"/>
      <c r="MVU203" s="4"/>
      <c r="MVV203" s="4"/>
      <c r="MVW203" s="4"/>
      <c r="MVX203" s="4"/>
      <c r="MVY203" s="4"/>
      <c r="MVZ203" s="4"/>
      <c r="MWA203" s="4"/>
      <c r="MWB203" s="4"/>
      <c r="MWC203" s="4"/>
      <c r="MWD203" s="4"/>
      <c r="MWE203" s="4"/>
      <c r="MWF203" s="4"/>
      <c r="MWG203" s="4"/>
      <c r="MWH203" s="4"/>
      <c r="MWI203" s="4"/>
      <c r="MWJ203" s="4"/>
      <c r="MWK203" s="4"/>
      <c r="MWL203" s="4"/>
      <c r="MWM203" s="4"/>
      <c r="MWN203" s="4"/>
      <c r="MWO203" s="4"/>
      <c r="MWP203" s="4"/>
      <c r="MWQ203" s="4"/>
      <c r="MWR203" s="4"/>
      <c r="MWS203" s="4"/>
      <c r="MWT203" s="4"/>
      <c r="MWU203" s="4"/>
      <c r="MWV203" s="4"/>
      <c r="MWW203" s="4"/>
      <c r="MWX203" s="4"/>
      <c r="MWY203" s="4"/>
      <c r="MWZ203" s="4"/>
      <c r="MXA203" s="4"/>
      <c r="MXB203" s="4"/>
      <c r="MXC203" s="4"/>
      <c r="MXD203" s="4"/>
      <c r="MXE203" s="4"/>
      <c r="MXF203" s="4"/>
      <c r="MXG203" s="4"/>
      <c r="MXH203" s="4"/>
      <c r="MXI203" s="4"/>
      <c r="MXJ203" s="4"/>
      <c r="MXK203" s="4"/>
      <c r="MXL203" s="4"/>
      <c r="MXM203" s="4"/>
      <c r="MXN203" s="4"/>
      <c r="MXO203" s="4"/>
      <c r="MXP203" s="4"/>
      <c r="MXQ203" s="4"/>
      <c r="MXR203" s="4"/>
      <c r="MXS203" s="4"/>
      <c r="MXT203" s="4"/>
      <c r="MXU203" s="4"/>
      <c r="MXV203" s="4"/>
      <c r="MXW203" s="4"/>
      <c r="MXX203" s="4"/>
      <c r="MXY203" s="4"/>
      <c r="MXZ203" s="4"/>
      <c r="MYA203" s="4"/>
      <c r="MYB203" s="4"/>
      <c r="MYC203" s="4"/>
      <c r="MYD203" s="4"/>
      <c r="MYE203" s="4"/>
      <c r="MYF203" s="4"/>
      <c r="MYG203" s="4"/>
      <c r="MYH203" s="4"/>
      <c r="MYI203" s="4"/>
      <c r="MYJ203" s="4"/>
      <c r="MYK203" s="4"/>
      <c r="MYL203" s="4"/>
      <c r="MYM203" s="4"/>
      <c r="MYN203" s="4"/>
      <c r="MYO203" s="4"/>
      <c r="MYP203" s="4"/>
      <c r="MYQ203" s="4"/>
      <c r="MYR203" s="4"/>
      <c r="MYS203" s="4"/>
      <c r="MYT203" s="4"/>
      <c r="MYU203" s="4"/>
      <c r="MYV203" s="4"/>
      <c r="MYW203" s="4"/>
      <c r="MYX203" s="4"/>
      <c r="MYY203" s="4"/>
      <c r="MYZ203" s="4"/>
      <c r="MZA203" s="4"/>
      <c r="MZB203" s="4"/>
      <c r="MZC203" s="4"/>
      <c r="MZD203" s="4"/>
      <c r="MZE203" s="4"/>
      <c r="MZF203" s="4"/>
      <c r="MZG203" s="4"/>
      <c r="MZH203" s="4"/>
      <c r="MZI203" s="4"/>
      <c r="MZJ203" s="4"/>
      <c r="MZK203" s="4"/>
      <c r="MZL203" s="4"/>
      <c r="MZM203" s="4"/>
      <c r="MZN203" s="4"/>
      <c r="MZO203" s="4"/>
      <c r="MZP203" s="4"/>
      <c r="MZQ203" s="4"/>
      <c r="MZR203" s="4"/>
      <c r="MZS203" s="4"/>
      <c r="MZT203" s="4"/>
      <c r="MZU203" s="4"/>
      <c r="MZV203" s="4"/>
      <c r="MZW203" s="4"/>
      <c r="MZX203" s="4"/>
      <c r="MZY203" s="4"/>
      <c r="MZZ203" s="4"/>
      <c r="NAA203" s="4"/>
      <c r="NAB203" s="4"/>
      <c r="NAC203" s="4"/>
      <c r="NAD203" s="4"/>
      <c r="NAE203" s="4"/>
      <c r="NAF203" s="4"/>
      <c r="NAG203" s="4"/>
      <c r="NAH203" s="4"/>
      <c r="NAI203" s="4"/>
      <c r="NAJ203" s="4"/>
      <c r="NAK203" s="4"/>
      <c r="NAL203" s="4"/>
      <c r="NAM203" s="4"/>
      <c r="NAN203" s="4"/>
      <c r="NAO203" s="4"/>
      <c r="NAP203" s="4"/>
      <c r="NAQ203" s="4"/>
      <c r="NAR203" s="4"/>
      <c r="NAS203" s="4"/>
      <c r="NAT203" s="4"/>
      <c r="NAU203" s="4"/>
      <c r="NAV203" s="4"/>
      <c r="NAW203" s="4"/>
      <c r="NAX203" s="4"/>
      <c r="NAY203" s="4"/>
      <c r="NAZ203" s="4"/>
      <c r="NBA203" s="4"/>
      <c r="NBB203" s="4"/>
      <c r="NBC203" s="4"/>
      <c r="NBD203" s="4"/>
      <c r="NBE203" s="4"/>
      <c r="NBF203" s="4"/>
      <c r="NBG203" s="4"/>
      <c r="NBH203" s="4"/>
      <c r="NBI203" s="4"/>
      <c r="NBJ203" s="4"/>
      <c r="NBK203" s="4"/>
      <c r="NBL203" s="4"/>
      <c r="NBM203" s="4"/>
      <c r="NBN203" s="4"/>
      <c r="NBO203" s="4"/>
      <c r="NBP203" s="4"/>
      <c r="NBQ203" s="4"/>
      <c r="NBR203" s="4"/>
      <c r="NBS203" s="4"/>
      <c r="NBT203" s="4"/>
      <c r="NBU203" s="4"/>
      <c r="NBV203" s="4"/>
      <c r="NBW203" s="4"/>
      <c r="NBX203" s="4"/>
      <c r="NBY203" s="4"/>
      <c r="NBZ203" s="4"/>
      <c r="NCA203" s="4"/>
      <c r="NCB203" s="4"/>
      <c r="NCC203" s="4"/>
      <c r="NCD203" s="4"/>
      <c r="NCE203" s="4"/>
      <c r="NCF203" s="4"/>
      <c r="NCG203" s="4"/>
      <c r="NCH203" s="4"/>
      <c r="NCI203" s="4"/>
      <c r="NCJ203" s="4"/>
      <c r="NCK203" s="4"/>
      <c r="NCL203" s="4"/>
      <c r="NCM203" s="4"/>
      <c r="NCN203" s="4"/>
      <c r="NCO203" s="4"/>
      <c r="NCP203" s="4"/>
      <c r="NCQ203" s="4"/>
      <c r="NCR203" s="4"/>
      <c r="NCS203" s="4"/>
      <c r="NCT203" s="4"/>
      <c r="NCU203" s="4"/>
      <c r="NCV203" s="4"/>
      <c r="NCW203" s="4"/>
      <c r="NCX203" s="4"/>
      <c r="NCY203" s="4"/>
      <c r="NCZ203" s="4"/>
      <c r="NDA203" s="4"/>
      <c r="NDB203" s="4"/>
      <c r="NDC203" s="4"/>
      <c r="NDD203" s="4"/>
      <c r="NDE203" s="4"/>
      <c r="NDF203" s="4"/>
      <c r="NDG203" s="4"/>
      <c r="NDH203" s="4"/>
      <c r="NDI203" s="4"/>
      <c r="NDJ203" s="4"/>
      <c r="NDK203" s="4"/>
      <c r="NDL203" s="4"/>
      <c r="NDM203" s="4"/>
      <c r="NDN203" s="4"/>
      <c r="NDO203" s="4"/>
      <c r="NDP203" s="4"/>
      <c r="NDQ203" s="4"/>
      <c r="NDR203" s="4"/>
      <c r="NDS203" s="4"/>
      <c r="NDT203" s="4"/>
      <c r="NDU203" s="4"/>
      <c r="NDV203" s="4"/>
      <c r="NDW203" s="4"/>
      <c r="NDX203" s="4"/>
      <c r="NDY203" s="4"/>
      <c r="NDZ203" s="4"/>
      <c r="NEA203" s="4"/>
      <c r="NEB203" s="4"/>
      <c r="NEC203" s="4"/>
      <c r="NED203" s="4"/>
      <c r="NEE203" s="4"/>
      <c r="NEF203" s="4"/>
      <c r="NEG203" s="4"/>
      <c r="NEH203" s="4"/>
      <c r="NEI203" s="4"/>
      <c r="NEJ203" s="4"/>
      <c r="NEK203" s="4"/>
      <c r="NEL203" s="4"/>
      <c r="NEM203" s="4"/>
      <c r="NEN203" s="4"/>
      <c r="NEO203" s="4"/>
      <c r="NEP203" s="4"/>
      <c r="NEQ203" s="4"/>
      <c r="NER203" s="4"/>
      <c r="NES203" s="4"/>
      <c r="NET203" s="4"/>
      <c r="NEU203" s="4"/>
      <c r="NEV203" s="4"/>
      <c r="NEW203" s="4"/>
      <c r="NEX203" s="4"/>
      <c r="NEY203" s="4"/>
      <c r="NEZ203" s="4"/>
      <c r="NFA203" s="4"/>
      <c r="NFB203" s="4"/>
      <c r="NFC203" s="4"/>
      <c r="NFD203" s="4"/>
      <c r="NFE203" s="4"/>
      <c r="NFF203" s="4"/>
      <c r="NFG203" s="4"/>
      <c r="NFH203" s="4"/>
      <c r="NFI203" s="4"/>
      <c r="NFJ203" s="4"/>
      <c r="NFK203" s="4"/>
      <c r="NFL203" s="4"/>
      <c r="NFM203" s="4"/>
      <c r="NFN203" s="4"/>
      <c r="NFO203" s="4"/>
      <c r="NFP203" s="4"/>
      <c r="NFQ203" s="4"/>
      <c r="NFR203" s="4"/>
      <c r="NFS203" s="4"/>
      <c r="NFT203" s="4"/>
      <c r="NFU203" s="4"/>
      <c r="NFV203" s="4"/>
      <c r="NFW203" s="4"/>
      <c r="NFX203" s="4"/>
      <c r="NFY203" s="4"/>
      <c r="NFZ203" s="4"/>
      <c r="NGA203" s="4"/>
      <c r="NGB203" s="4"/>
      <c r="NGC203" s="4"/>
      <c r="NGD203" s="4"/>
      <c r="NGE203" s="4"/>
      <c r="NGF203" s="4"/>
      <c r="NGG203" s="4"/>
      <c r="NGH203" s="4"/>
      <c r="NGI203" s="4"/>
      <c r="NGJ203" s="4"/>
      <c r="NGK203" s="4"/>
      <c r="NGL203" s="4"/>
      <c r="NGM203" s="4"/>
      <c r="NGN203" s="4"/>
      <c r="NGO203" s="4"/>
      <c r="NGP203" s="4"/>
      <c r="NGQ203" s="4"/>
      <c r="NGR203" s="4"/>
      <c r="NGS203" s="4"/>
      <c r="NGT203" s="4"/>
      <c r="NGU203" s="4"/>
      <c r="NGV203" s="4"/>
      <c r="NGW203" s="4"/>
      <c r="NGX203" s="4"/>
      <c r="NGY203" s="4"/>
      <c r="NGZ203" s="4"/>
      <c r="NHA203" s="4"/>
      <c r="NHB203" s="4"/>
      <c r="NHC203" s="4"/>
      <c r="NHD203" s="4"/>
      <c r="NHE203" s="4"/>
      <c r="NHF203" s="4"/>
      <c r="NHG203" s="4"/>
      <c r="NHH203" s="4"/>
      <c r="NHI203" s="4"/>
      <c r="NHJ203" s="4"/>
      <c r="NHK203" s="4"/>
      <c r="NHL203" s="4"/>
      <c r="NHM203" s="4"/>
      <c r="NHN203" s="4"/>
      <c r="NHO203" s="4"/>
      <c r="NHP203" s="4"/>
      <c r="NHQ203" s="4"/>
      <c r="NHR203" s="4"/>
      <c r="NHS203" s="4"/>
      <c r="NHT203" s="4"/>
      <c r="NHU203" s="4"/>
      <c r="NHV203" s="4"/>
      <c r="NHW203" s="4"/>
      <c r="NHX203" s="4"/>
      <c r="NHY203" s="4"/>
      <c r="NHZ203" s="4"/>
      <c r="NIA203" s="4"/>
      <c r="NIB203" s="4"/>
      <c r="NIC203" s="4"/>
      <c r="NID203" s="4"/>
      <c r="NIE203" s="4"/>
      <c r="NIF203" s="4"/>
      <c r="NIG203" s="4"/>
      <c r="NIH203" s="4"/>
      <c r="NII203" s="4"/>
      <c r="NIJ203" s="4"/>
      <c r="NIK203" s="4"/>
      <c r="NIL203" s="4"/>
      <c r="NIM203" s="4"/>
      <c r="NIN203" s="4"/>
      <c r="NIO203" s="4"/>
      <c r="NIP203" s="4"/>
      <c r="NIQ203" s="4"/>
      <c r="NIR203" s="4"/>
      <c r="NIS203" s="4"/>
      <c r="NIT203" s="4"/>
      <c r="NIU203" s="4"/>
      <c r="NIV203" s="4"/>
      <c r="NIW203" s="4"/>
      <c r="NIX203" s="4"/>
      <c r="NIY203" s="4"/>
      <c r="NIZ203" s="4"/>
      <c r="NJA203" s="4"/>
      <c r="NJB203" s="4"/>
      <c r="NJC203" s="4"/>
      <c r="NJD203" s="4"/>
      <c r="NJE203" s="4"/>
      <c r="NJF203" s="4"/>
      <c r="NJG203" s="4"/>
      <c r="NJH203" s="4"/>
      <c r="NJI203" s="4"/>
      <c r="NJJ203" s="4"/>
      <c r="NJK203" s="4"/>
      <c r="NJL203" s="4"/>
      <c r="NJM203" s="4"/>
      <c r="NJN203" s="4"/>
      <c r="NJO203" s="4"/>
      <c r="NJP203" s="4"/>
      <c r="NJQ203" s="4"/>
      <c r="NJR203" s="4"/>
      <c r="NJS203" s="4"/>
      <c r="NJT203" s="4"/>
      <c r="NJU203" s="4"/>
      <c r="NJV203" s="4"/>
      <c r="NJW203" s="4"/>
      <c r="NJX203" s="4"/>
      <c r="NJY203" s="4"/>
      <c r="NJZ203" s="4"/>
      <c r="NKA203" s="4"/>
      <c r="NKB203" s="4"/>
      <c r="NKC203" s="4"/>
      <c r="NKD203" s="4"/>
      <c r="NKE203" s="4"/>
      <c r="NKF203" s="4"/>
      <c r="NKG203" s="4"/>
      <c r="NKH203" s="4"/>
      <c r="NKI203" s="4"/>
      <c r="NKJ203" s="4"/>
      <c r="NKK203" s="4"/>
      <c r="NKL203" s="4"/>
      <c r="NKM203" s="4"/>
      <c r="NKN203" s="4"/>
      <c r="NKO203" s="4"/>
      <c r="NKP203" s="4"/>
      <c r="NKQ203" s="4"/>
      <c r="NKR203" s="4"/>
      <c r="NKS203" s="4"/>
      <c r="NKT203" s="4"/>
      <c r="NKU203" s="4"/>
      <c r="NKV203" s="4"/>
      <c r="NKW203" s="4"/>
      <c r="NKX203" s="4"/>
      <c r="NKY203" s="4"/>
      <c r="NKZ203" s="4"/>
      <c r="NLA203" s="4"/>
      <c r="NLB203" s="4"/>
      <c r="NLC203" s="4"/>
      <c r="NLD203" s="4"/>
      <c r="NLE203" s="4"/>
      <c r="NLF203" s="4"/>
      <c r="NLG203" s="4"/>
      <c r="NLH203" s="4"/>
      <c r="NLI203" s="4"/>
      <c r="NLJ203" s="4"/>
      <c r="NLK203" s="4"/>
      <c r="NLL203" s="4"/>
      <c r="NLM203" s="4"/>
      <c r="NLN203" s="4"/>
      <c r="NLO203" s="4"/>
      <c r="NLP203" s="4"/>
      <c r="NLQ203" s="4"/>
      <c r="NLR203" s="4"/>
      <c r="NLS203" s="4"/>
      <c r="NLT203" s="4"/>
      <c r="NLU203" s="4"/>
      <c r="NLV203" s="4"/>
      <c r="NLW203" s="4"/>
      <c r="NLX203" s="4"/>
      <c r="NLY203" s="4"/>
      <c r="NLZ203" s="4"/>
      <c r="NMA203" s="4"/>
      <c r="NMB203" s="4"/>
      <c r="NMC203" s="4"/>
      <c r="NMD203" s="4"/>
      <c r="NME203" s="4"/>
      <c r="NMF203" s="4"/>
      <c r="NMG203" s="4"/>
      <c r="NMH203" s="4"/>
      <c r="NMI203" s="4"/>
      <c r="NMJ203" s="4"/>
      <c r="NMK203" s="4"/>
      <c r="NML203" s="4"/>
      <c r="NMM203" s="4"/>
      <c r="NMN203" s="4"/>
      <c r="NMO203" s="4"/>
      <c r="NMP203" s="4"/>
      <c r="NMQ203" s="4"/>
      <c r="NMR203" s="4"/>
      <c r="NMS203" s="4"/>
      <c r="NMT203" s="4"/>
      <c r="NMU203" s="4"/>
      <c r="NMV203" s="4"/>
      <c r="NMW203" s="4"/>
      <c r="NMX203" s="4"/>
      <c r="NMY203" s="4"/>
      <c r="NMZ203" s="4"/>
      <c r="NNA203" s="4"/>
      <c r="NNB203" s="4"/>
      <c r="NNC203" s="4"/>
      <c r="NND203" s="4"/>
      <c r="NNE203" s="4"/>
      <c r="NNF203" s="4"/>
      <c r="NNG203" s="4"/>
      <c r="NNH203" s="4"/>
      <c r="NNI203" s="4"/>
      <c r="NNJ203" s="4"/>
      <c r="NNK203" s="4"/>
      <c r="NNL203" s="4"/>
      <c r="NNM203" s="4"/>
      <c r="NNN203" s="4"/>
      <c r="NNO203" s="4"/>
      <c r="NNP203" s="4"/>
      <c r="NNQ203" s="4"/>
      <c r="NNR203" s="4"/>
      <c r="NNS203" s="4"/>
      <c r="NNT203" s="4"/>
      <c r="NNU203" s="4"/>
      <c r="NNV203" s="4"/>
      <c r="NNW203" s="4"/>
      <c r="NNX203" s="4"/>
      <c r="NNY203" s="4"/>
      <c r="NNZ203" s="4"/>
      <c r="NOA203" s="4"/>
      <c r="NOB203" s="4"/>
      <c r="NOC203" s="4"/>
      <c r="NOD203" s="4"/>
      <c r="NOE203" s="4"/>
      <c r="NOF203" s="4"/>
      <c r="NOG203" s="4"/>
      <c r="NOH203" s="4"/>
      <c r="NOI203" s="4"/>
      <c r="NOJ203" s="4"/>
      <c r="NOK203" s="4"/>
      <c r="NOL203" s="4"/>
      <c r="NOM203" s="4"/>
      <c r="NON203" s="4"/>
      <c r="NOO203" s="4"/>
      <c r="NOP203" s="4"/>
      <c r="NOQ203" s="4"/>
      <c r="NOR203" s="4"/>
      <c r="NOS203" s="4"/>
      <c r="NOT203" s="4"/>
      <c r="NOU203" s="4"/>
      <c r="NOV203" s="4"/>
      <c r="NOW203" s="4"/>
      <c r="NOX203" s="4"/>
      <c r="NOY203" s="4"/>
      <c r="NOZ203" s="4"/>
      <c r="NPA203" s="4"/>
      <c r="NPB203" s="4"/>
      <c r="NPC203" s="4"/>
      <c r="NPD203" s="4"/>
      <c r="NPE203" s="4"/>
      <c r="NPF203" s="4"/>
      <c r="NPG203" s="4"/>
      <c r="NPH203" s="4"/>
      <c r="NPI203" s="4"/>
      <c r="NPJ203" s="4"/>
      <c r="NPK203" s="4"/>
      <c r="NPL203" s="4"/>
      <c r="NPM203" s="4"/>
      <c r="NPN203" s="4"/>
      <c r="NPO203" s="4"/>
      <c r="NPP203" s="4"/>
      <c r="NPQ203" s="4"/>
      <c r="NPR203" s="4"/>
      <c r="NPS203" s="4"/>
      <c r="NPT203" s="4"/>
      <c r="NPU203" s="4"/>
      <c r="NPV203" s="4"/>
      <c r="NPW203" s="4"/>
      <c r="NPX203" s="4"/>
      <c r="NPY203" s="4"/>
      <c r="NPZ203" s="4"/>
      <c r="NQA203" s="4"/>
      <c r="NQB203" s="4"/>
      <c r="NQC203" s="4"/>
      <c r="NQD203" s="4"/>
      <c r="NQE203" s="4"/>
      <c r="NQF203" s="4"/>
      <c r="NQG203" s="4"/>
      <c r="NQH203" s="4"/>
      <c r="NQI203" s="4"/>
      <c r="NQJ203" s="4"/>
      <c r="NQK203" s="4"/>
      <c r="NQL203" s="4"/>
      <c r="NQM203" s="4"/>
      <c r="NQN203" s="4"/>
      <c r="NQO203" s="4"/>
      <c r="NQP203" s="4"/>
      <c r="NQQ203" s="4"/>
      <c r="NQR203" s="4"/>
      <c r="NQS203" s="4"/>
      <c r="NQT203" s="4"/>
      <c r="NQU203" s="4"/>
      <c r="NQV203" s="4"/>
      <c r="NQW203" s="4"/>
      <c r="NQX203" s="4"/>
      <c r="NQY203" s="4"/>
      <c r="NQZ203" s="4"/>
      <c r="NRA203" s="4"/>
      <c r="NRB203" s="4"/>
      <c r="NRC203" s="4"/>
      <c r="NRD203" s="4"/>
      <c r="NRE203" s="4"/>
      <c r="NRF203" s="4"/>
      <c r="NRG203" s="4"/>
      <c r="NRH203" s="4"/>
      <c r="NRI203" s="4"/>
      <c r="NRJ203" s="4"/>
      <c r="NRK203" s="4"/>
      <c r="NRL203" s="4"/>
      <c r="NRM203" s="4"/>
      <c r="NRN203" s="4"/>
      <c r="NRO203" s="4"/>
      <c r="NRP203" s="4"/>
      <c r="NRQ203" s="4"/>
      <c r="NRR203" s="4"/>
      <c r="NRS203" s="4"/>
      <c r="NRT203" s="4"/>
      <c r="NRU203" s="4"/>
      <c r="NRV203" s="4"/>
      <c r="NRW203" s="4"/>
      <c r="NRX203" s="4"/>
      <c r="NRY203" s="4"/>
      <c r="NRZ203" s="4"/>
      <c r="NSA203" s="4"/>
      <c r="NSB203" s="4"/>
      <c r="NSC203" s="4"/>
      <c r="NSD203" s="4"/>
      <c r="NSE203" s="4"/>
      <c r="NSF203" s="4"/>
      <c r="NSG203" s="4"/>
      <c r="NSH203" s="4"/>
      <c r="NSI203" s="4"/>
      <c r="NSJ203" s="4"/>
      <c r="NSK203" s="4"/>
      <c r="NSL203" s="4"/>
      <c r="NSM203" s="4"/>
      <c r="NSN203" s="4"/>
      <c r="NSO203" s="4"/>
      <c r="NSP203" s="4"/>
      <c r="NSQ203" s="4"/>
      <c r="NSR203" s="4"/>
      <c r="NSS203" s="4"/>
      <c r="NST203" s="4"/>
      <c r="NSU203" s="4"/>
      <c r="NSV203" s="4"/>
      <c r="NSW203" s="4"/>
      <c r="NSX203" s="4"/>
      <c r="NSY203" s="4"/>
      <c r="NSZ203" s="4"/>
      <c r="NTA203" s="4"/>
      <c r="NTB203" s="4"/>
      <c r="NTC203" s="4"/>
      <c r="NTD203" s="4"/>
      <c r="NTE203" s="4"/>
      <c r="NTF203" s="4"/>
      <c r="NTG203" s="4"/>
      <c r="NTH203" s="4"/>
      <c r="NTI203" s="4"/>
      <c r="NTJ203" s="4"/>
      <c r="NTK203" s="4"/>
      <c r="NTL203" s="4"/>
      <c r="NTM203" s="4"/>
      <c r="NTN203" s="4"/>
      <c r="NTO203" s="4"/>
      <c r="NTP203" s="4"/>
      <c r="NTQ203" s="4"/>
      <c r="NTR203" s="4"/>
      <c r="NTS203" s="4"/>
      <c r="NTT203" s="4"/>
      <c r="NTU203" s="4"/>
      <c r="NTV203" s="4"/>
      <c r="NTW203" s="4"/>
      <c r="NTX203" s="4"/>
      <c r="NTY203" s="4"/>
      <c r="NTZ203" s="4"/>
      <c r="NUA203" s="4"/>
      <c r="NUB203" s="4"/>
      <c r="NUC203" s="4"/>
      <c r="NUD203" s="4"/>
      <c r="NUE203" s="4"/>
      <c r="NUF203" s="4"/>
      <c r="NUG203" s="4"/>
      <c r="NUH203" s="4"/>
      <c r="NUI203" s="4"/>
      <c r="NUJ203" s="4"/>
      <c r="NUK203" s="4"/>
      <c r="NUL203" s="4"/>
      <c r="NUM203" s="4"/>
      <c r="NUN203" s="4"/>
      <c r="NUO203" s="4"/>
      <c r="NUP203" s="4"/>
      <c r="NUQ203" s="4"/>
      <c r="NUR203" s="4"/>
      <c r="NUS203" s="4"/>
      <c r="NUT203" s="4"/>
      <c r="NUU203" s="4"/>
      <c r="NUV203" s="4"/>
      <c r="NUW203" s="4"/>
      <c r="NUX203" s="4"/>
      <c r="NUY203" s="4"/>
      <c r="NUZ203" s="4"/>
      <c r="NVA203" s="4"/>
      <c r="NVB203" s="4"/>
      <c r="NVC203" s="4"/>
      <c r="NVD203" s="4"/>
      <c r="NVE203" s="4"/>
      <c r="NVF203" s="4"/>
      <c r="NVG203" s="4"/>
      <c r="NVH203" s="4"/>
      <c r="NVI203" s="4"/>
      <c r="NVJ203" s="4"/>
      <c r="NVK203" s="4"/>
      <c r="NVL203" s="4"/>
      <c r="NVM203" s="4"/>
      <c r="NVN203" s="4"/>
      <c r="NVO203" s="4"/>
      <c r="NVP203" s="4"/>
      <c r="NVQ203" s="4"/>
      <c r="NVR203" s="4"/>
      <c r="NVS203" s="4"/>
      <c r="NVT203" s="4"/>
      <c r="NVU203" s="4"/>
      <c r="NVV203" s="4"/>
      <c r="NVW203" s="4"/>
      <c r="NVX203" s="4"/>
      <c r="NVY203" s="4"/>
      <c r="NVZ203" s="4"/>
      <c r="NWA203" s="4"/>
      <c r="NWB203" s="4"/>
      <c r="NWC203" s="4"/>
      <c r="NWD203" s="4"/>
      <c r="NWE203" s="4"/>
      <c r="NWF203" s="4"/>
      <c r="NWG203" s="4"/>
      <c r="NWH203" s="4"/>
      <c r="NWI203" s="4"/>
      <c r="NWJ203" s="4"/>
      <c r="NWK203" s="4"/>
      <c r="NWL203" s="4"/>
      <c r="NWM203" s="4"/>
      <c r="NWN203" s="4"/>
      <c r="NWO203" s="4"/>
      <c r="NWP203" s="4"/>
      <c r="NWQ203" s="4"/>
      <c r="NWR203" s="4"/>
      <c r="NWS203" s="4"/>
      <c r="NWT203" s="4"/>
      <c r="NWU203" s="4"/>
      <c r="NWV203" s="4"/>
      <c r="NWW203" s="4"/>
      <c r="NWX203" s="4"/>
      <c r="NWY203" s="4"/>
      <c r="NWZ203" s="4"/>
      <c r="NXA203" s="4"/>
      <c r="NXB203" s="4"/>
      <c r="NXC203" s="4"/>
      <c r="NXD203" s="4"/>
      <c r="NXE203" s="4"/>
      <c r="NXF203" s="4"/>
      <c r="NXG203" s="4"/>
      <c r="NXH203" s="4"/>
      <c r="NXI203" s="4"/>
      <c r="NXJ203" s="4"/>
      <c r="NXK203" s="4"/>
      <c r="NXL203" s="4"/>
      <c r="NXM203" s="4"/>
      <c r="NXN203" s="4"/>
      <c r="NXO203" s="4"/>
      <c r="NXP203" s="4"/>
      <c r="NXQ203" s="4"/>
      <c r="NXR203" s="4"/>
      <c r="NXS203" s="4"/>
      <c r="NXT203" s="4"/>
      <c r="NXU203" s="4"/>
      <c r="NXV203" s="4"/>
      <c r="NXW203" s="4"/>
      <c r="NXX203" s="4"/>
      <c r="NXY203" s="4"/>
      <c r="NXZ203" s="4"/>
      <c r="NYA203" s="4"/>
      <c r="NYB203" s="4"/>
      <c r="NYC203" s="4"/>
      <c r="NYD203" s="4"/>
      <c r="NYE203" s="4"/>
      <c r="NYF203" s="4"/>
      <c r="NYG203" s="4"/>
      <c r="NYH203" s="4"/>
      <c r="NYI203" s="4"/>
      <c r="NYJ203" s="4"/>
      <c r="NYK203" s="4"/>
      <c r="NYL203" s="4"/>
      <c r="NYM203" s="4"/>
      <c r="NYN203" s="4"/>
      <c r="NYO203" s="4"/>
      <c r="NYP203" s="4"/>
      <c r="NYQ203" s="4"/>
      <c r="NYR203" s="4"/>
      <c r="NYS203" s="4"/>
      <c r="NYT203" s="4"/>
      <c r="NYU203" s="4"/>
      <c r="NYV203" s="4"/>
      <c r="NYW203" s="4"/>
      <c r="NYX203" s="4"/>
      <c r="NYY203" s="4"/>
      <c r="NYZ203" s="4"/>
      <c r="NZA203" s="4"/>
      <c r="NZB203" s="4"/>
      <c r="NZC203" s="4"/>
      <c r="NZD203" s="4"/>
      <c r="NZE203" s="4"/>
      <c r="NZF203" s="4"/>
      <c r="NZG203" s="4"/>
      <c r="NZH203" s="4"/>
      <c r="NZI203" s="4"/>
      <c r="NZJ203" s="4"/>
      <c r="NZK203" s="4"/>
      <c r="NZL203" s="4"/>
      <c r="NZM203" s="4"/>
      <c r="NZN203" s="4"/>
      <c r="NZO203" s="4"/>
      <c r="NZP203" s="4"/>
      <c r="NZQ203" s="4"/>
      <c r="NZR203" s="4"/>
      <c r="NZS203" s="4"/>
      <c r="NZT203" s="4"/>
      <c r="NZU203" s="4"/>
      <c r="NZV203" s="4"/>
      <c r="NZW203" s="4"/>
      <c r="NZX203" s="4"/>
      <c r="NZY203" s="4"/>
      <c r="NZZ203" s="4"/>
      <c r="OAA203" s="4"/>
      <c r="OAB203" s="4"/>
      <c r="OAC203" s="4"/>
      <c r="OAD203" s="4"/>
      <c r="OAE203" s="4"/>
      <c r="OAF203" s="4"/>
      <c r="OAG203" s="4"/>
      <c r="OAH203" s="4"/>
      <c r="OAI203" s="4"/>
      <c r="OAJ203" s="4"/>
      <c r="OAK203" s="4"/>
      <c r="OAL203" s="4"/>
      <c r="OAM203" s="4"/>
      <c r="OAN203" s="4"/>
      <c r="OAO203" s="4"/>
      <c r="OAP203" s="4"/>
      <c r="OAQ203" s="4"/>
      <c r="OAR203" s="4"/>
      <c r="OAS203" s="4"/>
      <c r="OAT203" s="4"/>
      <c r="OAU203" s="4"/>
      <c r="OAV203" s="4"/>
      <c r="OAW203" s="4"/>
      <c r="OAX203" s="4"/>
      <c r="OAY203" s="4"/>
      <c r="OAZ203" s="4"/>
      <c r="OBA203" s="4"/>
      <c r="OBB203" s="4"/>
      <c r="OBC203" s="4"/>
      <c r="OBD203" s="4"/>
      <c r="OBE203" s="4"/>
      <c r="OBF203" s="4"/>
      <c r="OBG203" s="4"/>
      <c r="OBH203" s="4"/>
      <c r="OBI203" s="4"/>
      <c r="OBJ203" s="4"/>
      <c r="OBK203" s="4"/>
      <c r="OBL203" s="4"/>
      <c r="OBM203" s="4"/>
      <c r="OBN203" s="4"/>
      <c r="OBO203" s="4"/>
      <c r="OBP203" s="4"/>
      <c r="OBQ203" s="4"/>
      <c r="OBR203" s="4"/>
      <c r="OBS203" s="4"/>
      <c r="OBT203" s="4"/>
      <c r="OBU203" s="4"/>
      <c r="OBV203" s="4"/>
      <c r="OBW203" s="4"/>
      <c r="OBX203" s="4"/>
      <c r="OBY203" s="4"/>
      <c r="OBZ203" s="4"/>
      <c r="OCA203" s="4"/>
      <c r="OCB203" s="4"/>
      <c r="OCC203" s="4"/>
      <c r="OCD203" s="4"/>
      <c r="OCE203" s="4"/>
      <c r="OCF203" s="4"/>
      <c r="OCG203" s="4"/>
      <c r="OCH203" s="4"/>
      <c r="OCI203" s="4"/>
      <c r="OCJ203" s="4"/>
      <c r="OCK203" s="4"/>
      <c r="OCL203" s="4"/>
      <c r="OCM203" s="4"/>
      <c r="OCN203" s="4"/>
      <c r="OCO203" s="4"/>
      <c r="OCP203" s="4"/>
      <c r="OCQ203" s="4"/>
      <c r="OCR203" s="4"/>
      <c r="OCS203" s="4"/>
      <c r="OCT203" s="4"/>
      <c r="OCU203" s="4"/>
      <c r="OCV203" s="4"/>
      <c r="OCW203" s="4"/>
      <c r="OCX203" s="4"/>
      <c r="OCY203" s="4"/>
      <c r="OCZ203" s="4"/>
      <c r="ODA203" s="4"/>
      <c r="ODB203" s="4"/>
      <c r="ODC203" s="4"/>
      <c r="ODD203" s="4"/>
      <c r="ODE203" s="4"/>
      <c r="ODF203" s="4"/>
      <c r="ODG203" s="4"/>
      <c r="ODH203" s="4"/>
      <c r="ODI203" s="4"/>
      <c r="ODJ203" s="4"/>
      <c r="ODK203" s="4"/>
      <c r="ODL203" s="4"/>
      <c r="ODM203" s="4"/>
      <c r="ODN203" s="4"/>
      <c r="ODO203" s="4"/>
      <c r="ODP203" s="4"/>
      <c r="ODQ203" s="4"/>
      <c r="ODR203" s="4"/>
      <c r="ODS203" s="4"/>
      <c r="ODT203" s="4"/>
      <c r="ODU203" s="4"/>
      <c r="ODV203" s="4"/>
      <c r="ODW203" s="4"/>
      <c r="ODX203" s="4"/>
      <c r="ODY203" s="4"/>
      <c r="ODZ203" s="4"/>
      <c r="OEA203" s="4"/>
      <c r="OEB203" s="4"/>
      <c r="OEC203" s="4"/>
      <c r="OED203" s="4"/>
      <c r="OEE203" s="4"/>
      <c r="OEF203" s="4"/>
      <c r="OEG203" s="4"/>
      <c r="OEH203" s="4"/>
      <c r="OEI203" s="4"/>
      <c r="OEJ203" s="4"/>
      <c r="OEK203" s="4"/>
      <c r="OEL203" s="4"/>
      <c r="OEM203" s="4"/>
      <c r="OEN203" s="4"/>
      <c r="OEO203" s="4"/>
      <c r="OEP203" s="4"/>
      <c r="OEQ203" s="4"/>
      <c r="OER203" s="4"/>
      <c r="OES203" s="4"/>
      <c r="OET203" s="4"/>
      <c r="OEU203" s="4"/>
      <c r="OEV203" s="4"/>
      <c r="OEW203" s="4"/>
      <c r="OEX203" s="4"/>
      <c r="OEY203" s="4"/>
      <c r="OEZ203" s="4"/>
      <c r="OFA203" s="4"/>
      <c r="OFB203" s="4"/>
      <c r="OFC203" s="4"/>
      <c r="OFD203" s="4"/>
      <c r="OFE203" s="4"/>
      <c r="OFF203" s="4"/>
      <c r="OFG203" s="4"/>
      <c r="OFH203" s="4"/>
      <c r="OFI203" s="4"/>
      <c r="OFJ203" s="4"/>
      <c r="OFK203" s="4"/>
      <c r="OFL203" s="4"/>
      <c r="OFM203" s="4"/>
      <c r="OFN203" s="4"/>
      <c r="OFO203" s="4"/>
      <c r="OFP203" s="4"/>
      <c r="OFQ203" s="4"/>
      <c r="OFR203" s="4"/>
      <c r="OFS203" s="4"/>
      <c r="OFT203" s="4"/>
      <c r="OFU203" s="4"/>
      <c r="OFV203" s="4"/>
      <c r="OFW203" s="4"/>
      <c r="OFX203" s="4"/>
      <c r="OFY203" s="4"/>
      <c r="OFZ203" s="4"/>
      <c r="OGA203" s="4"/>
      <c r="OGB203" s="4"/>
      <c r="OGC203" s="4"/>
      <c r="OGD203" s="4"/>
      <c r="OGE203" s="4"/>
      <c r="OGF203" s="4"/>
      <c r="OGG203" s="4"/>
      <c r="OGH203" s="4"/>
      <c r="OGI203" s="4"/>
      <c r="OGJ203" s="4"/>
      <c r="OGK203" s="4"/>
      <c r="OGL203" s="4"/>
      <c r="OGM203" s="4"/>
      <c r="OGN203" s="4"/>
      <c r="OGO203" s="4"/>
      <c r="OGP203" s="4"/>
      <c r="OGQ203" s="4"/>
      <c r="OGR203" s="4"/>
      <c r="OGS203" s="4"/>
      <c r="OGT203" s="4"/>
      <c r="OGU203" s="4"/>
      <c r="OGV203" s="4"/>
      <c r="OGW203" s="4"/>
      <c r="OGX203" s="4"/>
      <c r="OGY203" s="4"/>
      <c r="OGZ203" s="4"/>
      <c r="OHA203" s="4"/>
      <c r="OHB203" s="4"/>
      <c r="OHC203" s="4"/>
      <c r="OHD203" s="4"/>
      <c r="OHE203" s="4"/>
      <c r="OHF203" s="4"/>
      <c r="OHG203" s="4"/>
      <c r="OHH203" s="4"/>
      <c r="OHI203" s="4"/>
      <c r="OHJ203" s="4"/>
      <c r="OHK203" s="4"/>
      <c r="OHL203" s="4"/>
      <c r="OHM203" s="4"/>
      <c r="OHN203" s="4"/>
      <c r="OHO203" s="4"/>
      <c r="OHP203" s="4"/>
      <c r="OHQ203" s="4"/>
      <c r="OHR203" s="4"/>
      <c r="OHS203" s="4"/>
      <c r="OHT203" s="4"/>
      <c r="OHU203" s="4"/>
      <c r="OHV203" s="4"/>
      <c r="OHW203" s="4"/>
      <c r="OHX203" s="4"/>
      <c r="OHY203" s="4"/>
      <c r="OHZ203" s="4"/>
      <c r="OIA203" s="4"/>
      <c r="OIB203" s="4"/>
      <c r="OIC203" s="4"/>
      <c r="OID203" s="4"/>
      <c r="OIE203" s="4"/>
      <c r="OIF203" s="4"/>
      <c r="OIG203" s="4"/>
      <c r="OIH203" s="4"/>
      <c r="OII203" s="4"/>
      <c r="OIJ203" s="4"/>
      <c r="OIK203" s="4"/>
      <c r="OIL203" s="4"/>
      <c r="OIM203" s="4"/>
      <c r="OIN203" s="4"/>
      <c r="OIO203" s="4"/>
      <c r="OIP203" s="4"/>
      <c r="OIQ203" s="4"/>
      <c r="OIR203" s="4"/>
      <c r="OIS203" s="4"/>
      <c r="OIT203" s="4"/>
      <c r="OIU203" s="4"/>
      <c r="OIV203" s="4"/>
      <c r="OIW203" s="4"/>
      <c r="OIX203" s="4"/>
      <c r="OIY203" s="4"/>
      <c r="OIZ203" s="4"/>
      <c r="OJA203" s="4"/>
      <c r="OJB203" s="4"/>
      <c r="OJC203" s="4"/>
      <c r="OJD203" s="4"/>
      <c r="OJE203" s="4"/>
      <c r="OJF203" s="4"/>
      <c r="OJG203" s="4"/>
      <c r="OJH203" s="4"/>
      <c r="OJI203" s="4"/>
      <c r="OJJ203" s="4"/>
      <c r="OJK203" s="4"/>
      <c r="OJL203" s="4"/>
      <c r="OJM203" s="4"/>
      <c r="OJN203" s="4"/>
      <c r="OJO203" s="4"/>
      <c r="OJP203" s="4"/>
      <c r="OJQ203" s="4"/>
      <c r="OJR203" s="4"/>
      <c r="OJS203" s="4"/>
      <c r="OJT203" s="4"/>
      <c r="OJU203" s="4"/>
      <c r="OJV203" s="4"/>
      <c r="OJW203" s="4"/>
      <c r="OJX203" s="4"/>
      <c r="OJY203" s="4"/>
      <c r="OJZ203" s="4"/>
      <c r="OKA203" s="4"/>
      <c r="OKB203" s="4"/>
      <c r="OKC203" s="4"/>
      <c r="OKD203" s="4"/>
      <c r="OKE203" s="4"/>
      <c r="OKF203" s="4"/>
      <c r="OKG203" s="4"/>
      <c r="OKH203" s="4"/>
      <c r="OKI203" s="4"/>
      <c r="OKJ203" s="4"/>
      <c r="OKK203" s="4"/>
      <c r="OKL203" s="4"/>
      <c r="OKM203" s="4"/>
      <c r="OKN203" s="4"/>
      <c r="OKO203" s="4"/>
      <c r="OKP203" s="4"/>
      <c r="OKQ203" s="4"/>
      <c r="OKR203" s="4"/>
      <c r="OKS203" s="4"/>
      <c r="OKT203" s="4"/>
      <c r="OKU203" s="4"/>
      <c r="OKV203" s="4"/>
      <c r="OKW203" s="4"/>
      <c r="OKX203" s="4"/>
      <c r="OKY203" s="4"/>
      <c r="OKZ203" s="4"/>
      <c r="OLA203" s="4"/>
      <c r="OLB203" s="4"/>
      <c r="OLC203" s="4"/>
      <c r="OLD203" s="4"/>
      <c r="OLE203" s="4"/>
      <c r="OLF203" s="4"/>
      <c r="OLG203" s="4"/>
      <c r="OLH203" s="4"/>
      <c r="OLI203" s="4"/>
      <c r="OLJ203" s="4"/>
      <c r="OLK203" s="4"/>
      <c r="OLL203" s="4"/>
      <c r="OLM203" s="4"/>
      <c r="OLN203" s="4"/>
      <c r="OLO203" s="4"/>
      <c r="OLP203" s="4"/>
      <c r="OLQ203" s="4"/>
      <c r="OLR203" s="4"/>
      <c r="OLS203" s="4"/>
      <c r="OLT203" s="4"/>
      <c r="OLU203" s="4"/>
      <c r="OLV203" s="4"/>
      <c r="OLW203" s="4"/>
      <c r="OLX203" s="4"/>
      <c r="OLY203" s="4"/>
      <c r="OLZ203" s="4"/>
      <c r="OMA203" s="4"/>
      <c r="OMB203" s="4"/>
      <c r="OMC203" s="4"/>
      <c r="OMD203" s="4"/>
      <c r="OME203" s="4"/>
      <c r="OMF203" s="4"/>
      <c r="OMG203" s="4"/>
      <c r="OMH203" s="4"/>
      <c r="OMI203" s="4"/>
      <c r="OMJ203" s="4"/>
      <c r="OMK203" s="4"/>
      <c r="OML203" s="4"/>
      <c r="OMM203" s="4"/>
      <c r="OMN203" s="4"/>
      <c r="OMO203" s="4"/>
      <c r="OMP203" s="4"/>
      <c r="OMQ203" s="4"/>
      <c r="OMR203" s="4"/>
      <c r="OMS203" s="4"/>
      <c r="OMT203" s="4"/>
      <c r="OMU203" s="4"/>
      <c r="OMV203" s="4"/>
      <c r="OMW203" s="4"/>
      <c r="OMX203" s="4"/>
      <c r="OMY203" s="4"/>
      <c r="OMZ203" s="4"/>
      <c r="ONA203" s="4"/>
      <c r="ONB203" s="4"/>
      <c r="ONC203" s="4"/>
      <c r="OND203" s="4"/>
      <c r="ONE203" s="4"/>
      <c r="ONF203" s="4"/>
      <c r="ONG203" s="4"/>
      <c r="ONH203" s="4"/>
      <c r="ONI203" s="4"/>
      <c r="ONJ203" s="4"/>
      <c r="ONK203" s="4"/>
      <c r="ONL203" s="4"/>
      <c r="ONM203" s="4"/>
      <c r="ONN203" s="4"/>
      <c r="ONO203" s="4"/>
      <c r="ONP203" s="4"/>
      <c r="ONQ203" s="4"/>
      <c r="ONR203" s="4"/>
      <c r="ONS203" s="4"/>
      <c r="ONT203" s="4"/>
      <c r="ONU203" s="4"/>
      <c r="ONV203" s="4"/>
      <c r="ONW203" s="4"/>
      <c r="ONX203" s="4"/>
      <c r="ONY203" s="4"/>
      <c r="ONZ203" s="4"/>
      <c r="OOA203" s="4"/>
      <c r="OOB203" s="4"/>
      <c r="OOC203" s="4"/>
      <c r="OOD203" s="4"/>
      <c r="OOE203" s="4"/>
      <c r="OOF203" s="4"/>
      <c r="OOG203" s="4"/>
      <c r="OOH203" s="4"/>
      <c r="OOI203" s="4"/>
      <c r="OOJ203" s="4"/>
      <c r="OOK203" s="4"/>
      <c r="OOL203" s="4"/>
      <c r="OOM203" s="4"/>
      <c r="OON203" s="4"/>
      <c r="OOO203" s="4"/>
      <c r="OOP203" s="4"/>
      <c r="OOQ203" s="4"/>
      <c r="OOR203" s="4"/>
      <c r="OOS203" s="4"/>
      <c r="OOT203" s="4"/>
      <c r="OOU203" s="4"/>
      <c r="OOV203" s="4"/>
      <c r="OOW203" s="4"/>
      <c r="OOX203" s="4"/>
      <c r="OOY203" s="4"/>
      <c r="OOZ203" s="4"/>
      <c r="OPA203" s="4"/>
      <c r="OPB203" s="4"/>
      <c r="OPC203" s="4"/>
      <c r="OPD203" s="4"/>
      <c r="OPE203" s="4"/>
      <c r="OPF203" s="4"/>
      <c r="OPG203" s="4"/>
      <c r="OPH203" s="4"/>
      <c r="OPI203" s="4"/>
      <c r="OPJ203" s="4"/>
      <c r="OPK203" s="4"/>
      <c r="OPL203" s="4"/>
      <c r="OPM203" s="4"/>
      <c r="OPN203" s="4"/>
      <c r="OPO203" s="4"/>
      <c r="OPP203" s="4"/>
      <c r="OPQ203" s="4"/>
      <c r="OPR203" s="4"/>
      <c r="OPS203" s="4"/>
      <c r="OPT203" s="4"/>
      <c r="OPU203" s="4"/>
      <c r="OPV203" s="4"/>
      <c r="OPW203" s="4"/>
      <c r="OPX203" s="4"/>
      <c r="OPY203" s="4"/>
      <c r="OPZ203" s="4"/>
      <c r="OQA203" s="4"/>
      <c r="OQB203" s="4"/>
      <c r="OQC203" s="4"/>
      <c r="OQD203" s="4"/>
      <c r="OQE203" s="4"/>
      <c r="OQF203" s="4"/>
      <c r="OQG203" s="4"/>
      <c r="OQH203" s="4"/>
      <c r="OQI203" s="4"/>
      <c r="OQJ203" s="4"/>
      <c r="OQK203" s="4"/>
      <c r="OQL203" s="4"/>
      <c r="OQM203" s="4"/>
      <c r="OQN203" s="4"/>
      <c r="OQO203" s="4"/>
      <c r="OQP203" s="4"/>
      <c r="OQQ203" s="4"/>
      <c r="OQR203" s="4"/>
      <c r="OQS203" s="4"/>
      <c r="OQT203" s="4"/>
      <c r="OQU203" s="4"/>
      <c r="OQV203" s="4"/>
      <c r="OQW203" s="4"/>
      <c r="OQX203" s="4"/>
      <c r="OQY203" s="4"/>
      <c r="OQZ203" s="4"/>
      <c r="ORA203" s="4"/>
      <c r="ORB203" s="4"/>
      <c r="ORC203" s="4"/>
      <c r="ORD203" s="4"/>
      <c r="ORE203" s="4"/>
      <c r="ORF203" s="4"/>
      <c r="ORG203" s="4"/>
      <c r="ORH203" s="4"/>
      <c r="ORI203" s="4"/>
      <c r="ORJ203" s="4"/>
      <c r="ORK203" s="4"/>
      <c r="ORL203" s="4"/>
      <c r="ORM203" s="4"/>
      <c r="ORN203" s="4"/>
      <c r="ORO203" s="4"/>
      <c r="ORP203" s="4"/>
      <c r="ORQ203" s="4"/>
      <c r="ORR203" s="4"/>
      <c r="ORS203" s="4"/>
      <c r="ORT203" s="4"/>
      <c r="ORU203" s="4"/>
      <c r="ORV203" s="4"/>
      <c r="ORW203" s="4"/>
      <c r="ORX203" s="4"/>
      <c r="ORY203" s="4"/>
      <c r="ORZ203" s="4"/>
      <c r="OSA203" s="4"/>
      <c r="OSB203" s="4"/>
      <c r="OSC203" s="4"/>
      <c r="OSD203" s="4"/>
      <c r="OSE203" s="4"/>
      <c r="OSF203" s="4"/>
      <c r="OSG203" s="4"/>
      <c r="OSH203" s="4"/>
      <c r="OSI203" s="4"/>
      <c r="OSJ203" s="4"/>
      <c r="OSK203" s="4"/>
      <c r="OSL203" s="4"/>
      <c r="OSM203" s="4"/>
      <c r="OSN203" s="4"/>
      <c r="OSO203" s="4"/>
      <c r="OSP203" s="4"/>
      <c r="OSQ203" s="4"/>
      <c r="OSR203" s="4"/>
      <c r="OSS203" s="4"/>
      <c r="OST203" s="4"/>
      <c r="OSU203" s="4"/>
      <c r="OSV203" s="4"/>
      <c r="OSW203" s="4"/>
      <c r="OSX203" s="4"/>
      <c r="OSY203" s="4"/>
      <c r="OSZ203" s="4"/>
      <c r="OTA203" s="4"/>
      <c r="OTB203" s="4"/>
      <c r="OTC203" s="4"/>
      <c r="OTD203" s="4"/>
      <c r="OTE203" s="4"/>
      <c r="OTF203" s="4"/>
      <c r="OTG203" s="4"/>
      <c r="OTH203" s="4"/>
      <c r="OTI203" s="4"/>
      <c r="OTJ203" s="4"/>
      <c r="OTK203" s="4"/>
      <c r="OTL203" s="4"/>
      <c r="OTM203" s="4"/>
      <c r="OTN203" s="4"/>
      <c r="OTO203" s="4"/>
      <c r="OTP203" s="4"/>
      <c r="OTQ203" s="4"/>
      <c r="OTR203" s="4"/>
      <c r="OTS203" s="4"/>
      <c r="OTT203" s="4"/>
      <c r="OTU203" s="4"/>
      <c r="OTV203" s="4"/>
      <c r="OTW203" s="4"/>
      <c r="OTX203" s="4"/>
      <c r="OTY203" s="4"/>
      <c r="OTZ203" s="4"/>
      <c r="OUA203" s="4"/>
      <c r="OUB203" s="4"/>
      <c r="OUC203" s="4"/>
      <c r="OUD203" s="4"/>
      <c r="OUE203" s="4"/>
      <c r="OUF203" s="4"/>
      <c r="OUG203" s="4"/>
      <c r="OUH203" s="4"/>
      <c r="OUI203" s="4"/>
      <c r="OUJ203" s="4"/>
      <c r="OUK203" s="4"/>
      <c r="OUL203" s="4"/>
      <c r="OUM203" s="4"/>
      <c r="OUN203" s="4"/>
      <c r="OUO203" s="4"/>
      <c r="OUP203" s="4"/>
      <c r="OUQ203" s="4"/>
      <c r="OUR203" s="4"/>
      <c r="OUS203" s="4"/>
      <c r="OUT203" s="4"/>
      <c r="OUU203" s="4"/>
      <c r="OUV203" s="4"/>
      <c r="OUW203" s="4"/>
      <c r="OUX203" s="4"/>
      <c r="OUY203" s="4"/>
      <c r="OUZ203" s="4"/>
      <c r="OVA203" s="4"/>
      <c r="OVB203" s="4"/>
      <c r="OVC203" s="4"/>
      <c r="OVD203" s="4"/>
      <c r="OVE203" s="4"/>
      <c r="OVF203" s="4"/>
      <c r="OVG203" s="4"/>
      <c r="OVH203" s="4"/>
      <c r="OVI203" s="4"/>
      <c r="OVJ203" s="4"/>
      <c r="OVK203" s="4"/>
      <c r="OVL203" s="4"/>
      <c r="OVM203" s="4"/>
      <c r="OVN203" s="4"/>
      <c r="OVO203" s="4"/>
      <c r="OVP203" s="4"/>
      <c r="OVQ203" s="4"/>
      <c r="OVR203" s="4"/>
      <c r="OVS203" s="4"/>
      <c r="OVT203" s="4"/>
      <c r="OVU203" s="4"/>
      <c r="OVV203" s="4"/>
      <c r="OVW203" s="4"/>
      <c r="OVX203" s="4"/>
      <c r="OVY203" s="4"/>
      <c r="OVZ203" s="4"/>
      <c r="OWA203" s="4"/>
      <c r="OWB203" s="4"/>
      <c r="OWC203" s="4"/>
      <c r="OWD203" s="4"/>
      <c r="OWE203" s="4"/>
      <c r="OWF203" s="4"/>
      <c r="OWG203" s="4"/>
      <c r="OWH203" s="4"/>
      <c r="OWI203" s="4"/>
      <c r="OWJ203" s="4"/>
      <c r="OWK203" s="4"/>
      <c r="OWL203" s="4"/>
      <c r="OWM203" s="4"/>
      <c r="OWN203" s="4"/>
      <c r="OWO203" s="4"/>
      <c r="OWP203" s="4"/>
      <c r="OWQ203" s="4"/>
      <c r="OWR203" s="4"/>
      <c r="OWS203" s="4"/>
      <c r="OWT203" s="4"/>
      <c r="OWU203" s="4"/>
      <c r="OWV203" s="4"/>
      <c r="OWW203" s="4"/>
      <c r="OWX203" s="4"/>
      <c r="OWY203" s="4"/>
      <c r="OWZ203" s="4"/>
      <c r="OXA203" s="4"/>
      <c r="OXB203" s="4"/>
      <c r="OXC203" s="4"/>
      <c r="OXD203" s="4"/>
      <c r="OXE203" s="4"/>
      <c r="OXF203" s="4"/>
      <c r="OXG203" s="4"/>
      <c r="OXH203" s="4"/>
      <c r="OXI203" s="4"/>
      <c r="OXJ203" s="4"/>
      <c r="OXK203" s="4"/>
      <c r="OXL203" s="4"/>
      <c r="OXM203" s="4"/>
      <c r="OXN203" s="4"/>
      <c r="OXO203" s="4"/>
      <c r="OXP203" s="4"/>
      <c r="OXQ203" s="4"/>
      <c r="OXR203" s="4"/>
      <c r="OXS203" s="4"/>
      <c r="OXT203" s="4"/>
      <c r="OXU203" s="4"/>
      <c r="OXV203" s="4"/>
      <c r="OXW203" s="4"/>
      <c r="OXX203" s="4"/>
      <c r="OXY203" s="4"/>
      <c r="OXZ203" s="4"/>
      <c r="OYA203" s="4"/>
      <c r="OYB203" s="4"/>
      <c r="OYC203" s="4"/>
      <c r="OYD203" s="4"/>
      <c r="OYE203" s="4"/>
      <c r="OYF203" s="4"/>
      <c r="OYG203" s="4"/>
      <c r="OYH203" s="4"/>
      <c r="OYI203" s="4"/>
      <c r="OYJ203" s="4"/>
      <c r="OYK203" s="4"/>
      <c r="OYL203" s="4"/>
      <c r="OYM203" s="4"/>
      <c r="OYN203" s="4"/>
      <c r="OYO203" s="4"/>
      <c r="OYP203" s="4"/>
      <c r="OYQ203" s="4"/>
      <c r="OYR203" s="4"/>
      <c r="OYS203" s="4"/>
      <c r="OYT203" s="4"/>
      <c r="OYU203" s="4"/>
      <c r="OYV203" s="4"/>
      <c r="OYW203" s="4"/>
      <c r="OYX203" s="4"/>
      <c r="OYY203" s="4"/>
      <c r="OYZ203" s="4"/>
      <c r="OZA203" s="4"/>
      <c r="OZB203" s="4"/>
      <c r="OZC203" s="4"/>
      <c r="OZD203" s="4"/>
      <c r="OZE203" s="4"/>
      <c r="OZF203" s="4"/>
      <c r="OZG203" s="4"/>
      <c r="OZH203" s="4"/>
      <c r="OZI203" s="4"/>
      <c r="OZJ203" s="4"/>
      <c r="OZK203" s="4"/>
      <c r="OZL203" s="4"/>
      <c r="OZM203" s="4"/>
      <c r="OZN203" s="4"/>
      <c r="OZO203" s="4"/>
      <c r="OZP203" s="4"/>
      <c r="OZQ203" s="4"/>
      <c r="OZR203" s="4"/>
      <c r="OZS203" s="4"/>
      <c r="OZT203" s="4"/>
      <c r="OZU203" s="4"/>
      <c r="OZV203" s="4"/>
      <c r="OZW203" s="4"/>
      <c r="OZX203" s="4"/>
      <c r="OZY203" s="4"/>
      <c r="OZZ203" s="4"/>
      <c r="PAA203" s="4"/>
      <c r="PAB203" s="4"/>
      <c r="PAC203" s="4"/>
      <c r="PAD203" s="4"/>
      <c r="PAE203" s="4"/>
      <c r="PAF203" s="4"/>
      <c r="PAG203" s="4"/>
      <c r="PAH203" s="4"/>
      <c r="PAI203" s="4"/>
      <c r="PAJ203" s="4"/>
      <c r="PAK203" s="4"/>
      <c r="PAL203" s="4"/>
      <c r="PAM203" s="4"/>
      <c r="PAN203" s="4"/>
      <c r="PAO203" s="4"/>
      <c r="PAP203" s="4"/>
      <c r="PAQ203" s="4"/>
      <c r="PAR203" s="4"/>
      <c r="PAS203" s="4"/>
      <c r="PAT203" s="4"/>
      <c r="PAU203" s="4"/>
      <c r="PAV203" s="4"/>
      <c r="PAW203" s="4"/>
      <c r="PAX203" s="4"/>
      <c r="PAY203" s="4"/>
      <c r="PAZ203" s="4"/>
      <c r="PBA203" s="4"/>
      <c r="PBB203" s="4"/>
      <c r="PBC203" s="4"/>
      <c r="PBD203" s="4"/>
      <c r="PBE203" s="4"/>
      <c r="PBF203" s="4"/>
      <c r="PBG203" s="4"/>
      <c r="PBH203" s="4"/>
      <c r="PBI203" s="4"/>
      <c r="PBJ203" s="4"/>
      <c r="PBK203" s="4"/>
      <c r="PBL203" s="4"/>
      <c r="PBM203" s="4"/>
      <c r="PBN203" s="4"/>
      <c r="PBO203" s="4"/>
      <c r="PBP203" s="4"/>
      <c r="PBQ203" s="4"/>
      <c r="PBR203" s="4"/>
      <c r="PBS203" s="4"/>
      <c r="PBT203" s="4"/>
      <c r="PBU203" s="4"/>
      <c r="PBV203" s="4"/>
      <c r="PBW203" s="4"/>
      <c r="PBX203" s="4"/>
      <c r="PBY203" s="4"/>
      <c r="PBZ203" s="4"/>
      <c r="PCA203" s="4"/>
      <c r="PCB203" s="4"/>
      <c r="PCC203" s="4"/>
      <c r="PCD203" s="4"/>
      <c r="PCE203" s="4"/>
      <c r="PCF203" s="4"/>
      <c r="PCG203" s="4"/>
      <c r="PCH203" s="4"/>
      <c r="PCI203" s="4"/>
      <c r="PCJ203" s="4"/>
      <c r="PCK203" s="4"/>
      <c r="PCL203" s="4"/>
      <c r="PCM203" s="4"/>
      <c r="PCN203" s="4"/>
      <c r="PCO203" s="4"/>
      <c r="PCP203" s="4"/>
      <c r="PCQ203" s="4"/>
      <c r="PCR203" s="4"/>
      <c r="PCS203" s="4"/>
      <c r="PCT203" s="4"/>
      <c r="PCU203" s="4"/>
      <c r="PCV203" s="4"/>
      <c r="PCW203" s="4"/>
      <c r="PCX203" s="4"/>
      <c r="PCY203" s="4"/>
      <c r="PCZ203" s="4"/>
      <c r="PDA203" s="4"/>
      <c r="PDB203" s="4"/>
      <c r="PDC203" s="4"/>
      <c r="PDD203" s="4"/>
      <c r="PDE203" s="4"/>
      <c r="PDF203" s="4"/>
      <c r="PDG203" s="4"/>
      <c r="PDH203" s="4"/>
      <c r="PDI203" s="4"/>
      <c r="PDJ203" s="4"/>
      <c r="PDK203" s="4"/>
      <c r="PDL203" s="4"/>
      <c r="PDM203" s="4"/>
      <c r="PDN203" s="4"/>
      <c r="PDO203" s="4"/>
      <c r="PDP203" s="4"/>
      <c r="PDQ203" s="4"/>
      <c r="PDR203" s="4"/>
      <c r="PDS203" s="4"/>
      <c r="PDT203" s="4"/>
      <c r="PDU203" s="4"/>
      <c r="PDV203" s="4"/>
      <c r="PDW203" s="4"/>
      <c r="PDX203" s="4"/>
      <c r="PDY203" s="4"/>
      <c r="PDZ203" s="4"/>
      <c r="PEA203" s="4"/>
      <c r="PEB203" s="4"/>
      <c r="PEC203" s="4"/>
      <c r="PED203" s="4"/>
      <c r="PEE203" s="4"/>
      <c r="PEF203" s="4"/>
      <c r="PEG203" s="4"/>
      <c r="PEH203" s="4"/>
      <c r="PEI203" s="4"/>
      <c r="PEJ203" s="4"/>
      <c r="PEK203" s="4"/>
      <c r="PEL203" s="4"/>
      <c r="PEM203" s="4"/>
      <c r="PEN203" s="4"/>
      <c r="PEO203" s="4"/>
      <c r="PEP203" s="4"/>
      <c r="PEQ203" s="4"/>
      <c r="PER203" s="4"/>
      <c r="PES203" s="4"/>
      <c r="PET203" s="4"/>
      <c r="PEU203" s="4"/>
      <c r="PEV203" s="4"/>
      <c r="PEW203" s="4"/>
      <c r="PEX203" s="4"/>
      <c r="PEY203" s="4"/>
      <c r="PEZ203" s="4"/>
      <c r="PFA203" s="4"/>
      <c r="PFB203" s="4"/>
      <c r="PFC203" s="4"/>
      <c r="PFD203" s="4"/>
      <c r="PFE203" s="4"/>
      <c r="PFF203" s="4"/>
      <c r="PFG203" s="4"/>
      <c r="PFH203" s="4"/>
      <c r="PFI203" s="4"/>
      <c r="PFJ203" s="4"/>
      <c r="PFK203" s="4"/>
      <c r="PFL203" s="4"/>
      <c r="PFM203" s="4"/>
      <c r="PFN203" s="4"/>
      <c r="PFO203" s="4"/>
      <c r="PFP203" s="4"/>
      <c r="PFQ203" s="4"/>
      <c r="PFR203" s="4"/>
      <c r="PFS203" s="4"/>
      <c r="PFT203" s="4"/>
      <c r="PFU203" s="4"/>
      <c r="PFV203" s="4"/>
      <c r="PFW203" s="4"/>
      <c r="PFX203" s="4"/>
      <c r="PFY203" s="4"/>
      <c r="PFZ203" s="4"/>
      <c r="PGA203" s="4"/>
      <c r="PGB203" s="4"/>
      <c r="PGC203" s="4"/>
      <c r="PGD203" s="4"/>
      <c r="PGE203" s="4"/>
      <c r="PGF203" s="4"/>
      <c r="PGG203" s="4"/>
      <c r="PGH203" s="4"/>
      <c r="PGI203" s="4"/>
      <c r="PGJ203" s="4"/>
      <c r="PGK203" s="4"/>
      <c r="PGL203" s="4"/>
      <c r="PGM203" s="4"/>
      <c r="PGN203" s="4"/>
      <c r="PGO203" s="4"/>
      <c r="PGP203" s="4"/>
      <c r="PGQ203" s="4"/>
      <c r="PGR203" s="4"/>
      <c r="PGS203" s="4"/>
      <c r="PGT203" s="4"/>
      <c r="PGU203" s="4"/>
      <c r="PGV203" s="4"/>
      <c r="PGW203" s="4"/>
      <c r="PGX203" s="4"/>
      <c r="PGY203" s="4"/>
      <c r="PGZ203" s="4"/>
      <c r="PHA203" s="4"/>
      <c r="PHB203" s="4"/>
      <c r="PHC203" s="4"/>
      <c r="PHD203" s="4"/>
      <c r="PHE203" s="4"/>
      <c r="PHF203" s="4"/>
      <c r="PHG203" s="4"/>
      <c r="PHH203" s="4"/>
      <c r="PHI203" s="4"/>
      <c r="PHJ203" s="4"/>
      <c r="PHK203" s="4"/>
      <c r="PHL203" s="4"/>
      <c r="PHM203" s="4"/>
      <c r="PHN203" s="4"/>
      <c r="PHO203" s="4"/>
      <c r="PHP203" s="4"/>
      <c r="PHQ203" s="4"/>
      <c r="PHR203" s="4"/>
      <c r="PHS203" s="4"/>
      <c r="PHT203" s="4"/>
      <c r="PHU203" s="4"/>
      <c r="PHV203" s="4"/>
      <c r="PHW203" s="4"/>
      <c r="PHX203" s="4"/>
      <c r="PHY203" s="4"/>
      <c r="PHZ203" s="4"/>
      <c r="PIA203" s="4"/>
      <c r="PIB203" s="4"/>
      <c r="PIC203" s="4"/>
      <c r="PID203" s="4"/>
      <c r="PIE203" s="4"/>
      <c r="PIF203" s="4"/>
      <c r="PIG203" s="4"/>
      <c r="PIH203" s="4"/>
      <c r="PII203" s="4"/>
      <c r="PIJ203" s="4"/>
      <c r="PIK203" s="4"/>
      <c r="PIL203" s="4"/>
      <c r="PIM203" s="4"/>
      <c r="PIN203" s="4"/>
      <c r="PIO203" s="4"/>
      <c r="PIP203" s="4"/>
      <c r="PIQ203" s="4"/>
      <c r="PIR203" s="4"/>
      <c r="PIS203" s="4"/>
      <c r="PIT203" s="4"/>
      <c r="PIU203" s="4"/>
      <c r="PIV203" s="4"/>
      <c r="PIW203" s="4"/>
      <c r="PIX203" s="4"/>
      <c r="PIY203" s="4"/>
      <c r="PIZ203" s="4"/>
      <c r="PJA203" s="4"/>
      <c r="PJB203" s="4"/>
      <c r="PJC203" s="4"/>
      <c r="PJD203" s="4"/>
      <c r="PJE203" s="4"/>
      <c r="PJF203" s="4"/>
      <c r="PJG203" s="4"/>
      <c r="PJH203" s="4"/>
      <c r="PJI203" s="4"/>
      <c r="PJJ203" s="4"/>
      <c r="PJK203" s="4"/>
      <c r="PJL203" s="4"/>
      <c r="PJM203" s="4"/>
      <c r="PJN203" s="4"/>
      <c r="PJO203" s="4"/>
      <c r="PJP203" s="4"/>
      <c r="PJQ203" s="4"/>
      <c r="PJR203" s="4"/>
      <c r="PJS203" s="4"/>
      <c r="PJT203" s="4"/>
      <c r="PJU203" s="4"/>
      <c r="PJV203" s="4"/>
      <c r="PJW203" s="4"/>
      <c r="PJX203" s="4"/>
      <c r="PJY203" s="4"/>
      <c r="PJZ203" s="4"/>
      <c r="PKA203" s="4"/>
      <c r="PKB203" s="4"/>
      <c r="PKC203" s="4"/>
      <c r="PKD203" s="4"/>
      <c r="PKE203" s="4"/>
      <c r="PKF203" s="4"/>
      <c r="PKG203" s="4"/>
      <c r="PKH203" s="4"/>
      <c r="PKI203" s="4"/>
      <c r="PKJ203" s="4"/>
      <c r="PKK203" s="4"/>
      <c r="PKL203" s="4"/>
      <c r="PKM203" s="4"/>
      <c r="PKN203" s="4"/>
      <c r="PKO203" s="4"/>
      <c r="PKP203" s="4"/>
      <c r="PKQ203" s="4"/>
      <c r="PKR203" s="4"/>
      <c r="PKS203" s="4"/>
      <c r="PKT203" s="4"/>
      <c r="PKU203" s="4"/>
      <c r="PKV203" s="4"/>
      <c r="PKW203" s="4"/>
      <c r="PKX203" s="4"/>
      <c r="PKY203" s="4"/>
      <c r="PKZ203" s="4"/>
      <c r="PLA203" s="4"/>
      <c r="PLB203" s="4"/>
      <c r="PLC203" s="4"/>
      <c r="PLD203" s="4"/>
      <c r="PLE203" s="4"/>
      <c r="PLF203" s="4"/>
      <c r="PLG203" s="4"/>
      <c r="PLH203" s="4"/>
      <c r="PLI203" s="4"/>
      <c r="PLJ203" s="4"/>
      <c r="PLK203" s="4"/>
      <c r="PLL203" s="4"/>
      <c r="PLM203" s="4"/>
      <c r="PLN203" s="4"/>
      <c r="PLO203" s="4"/>
      <c r="PLP203" s="4"/>
      <c r="PLQ203" s="4"/>
      <c r="PLR203" s="4"/>
      <c r="PLS203" s="4"/>
      <c r="PLT203" s="4"/>
      <c r="PLU203" s="4"/>
      <c r="PLV203" s="4"/>
      <c r="PLW203" s="4"/>
      <c r="PLX203" s="4"/>
      <c r="PLY203" s="4"/>
      <c r="PLZ203" s="4"/>
      <c r="PMA203" s="4"/>
      <c r="PMB203" s="4"/>
      <c r="PMC203" s="4"/>
      <c r="PMD203" s="4"/>
      <c r="PME203" s="4"/>
      <c r="PMF203" s="4"/>
      <c r="PMG203" s="4"/>
      <c r="PMH203" s="4"/>
      <c r="PMI203" s="4"/>
      <c r="PMJ203" s="4"/>
      <c r="PMK203" s="4"/>
      <c r="PML203" s="4"/>
      <c r="PMM203" s="4"/>
      <c r="PMN203" s="4"/>
      <c r="PMO203" s="4"/>
      <c r="PMP203" s="4"/>
      <c r="PMQ203" s="4"/>
      <c r="PMR203" s="4"/>
      <c r="PMS203" s="4"/>
      <c r="PMT203" s="4"/>
      <c r="PMU203" s="4"/>
      <c r="PMV203" s="4"/>
      <c r="PMW203" s="4"/>
      <c r="PMX203" s="4"/>
      <c r="PMY203" s="4"/>
      <c r="PMZ203" s="4"/>
      <c r="PNA203" s="4"/>
      <c r="PNB203" s="4"/>
      <c r="PNC203" s="4"/>
      <c r="PND203" s="4"/>
      <c r="PNE203" s="4"/>
      <c r="PNF203" s="4"/>
      <c r="PNG203" s="4"/>
      <c r="PNH203" s="4"/>
      <c r="PNI203" s="4"/>
      <c r="PNJ203" s="4"/>
      <c r="PNK203" s="4"/>
      <c r="PNL203" s="4"/>
      <c r="PNM203" s="4"/>
      <c r="PNN203" s="4"/>
      <c r="PNO203" s="4"/>
      <c r="PNP203" s="4"/>
      <c r="PNQ203" s="4"/>
      <c r="PNR203" s="4"/>
      <c r="PNS203" s="4"/>
      <c r="PNT203" s="4"/>
      <c r="PNU203" s="4"/>
      <c r="PNV203" s="4"/>
      <c r="PNW203" s="4"/>
      <c r="PNX203" s="4"/>
      <c r="PNY203" s="4"/>
      <c r="PNZ203" s="4"/>
      <c r="POA203" s="4"/>
      <c r="POB203" s="4"/>
      <c r="POC203" s="4"/>
      <c r="POD203" s="4"/>
      <c r="POE203" s="4"/>
      <c r="POF203" s="4"/>
      <c r="POG203" s="4"/>
      <c r="POH203" s="4"/>
      <c r="POI203" s="4"/>
      <c r="POJ203" s="4"/>
      <c r="POK203" s="4"/>
      <c r="POL203" s="4"/>
      <c r="POM203" s="4"/>
      <c r="PON203" s="4"/>
      <c r="POO203" s="4"/>
      <c r="POP203" s="4"/>
      <c r="POQ203" s="4"/>
      <c r="POR203" s="4"/>
      <c r="POS203" s="4"/>
      <c r="POT203" s="4"/>
      <c r="POU203" s="4"/>
      <c r="POV203" s="4"/>
      <c r="POW203" s="4"/>
      <c r="POX203" s="4"/>
      <c r="POY203" s="4"/>
      <c r="POZ203" s="4"/>
      <c r="PPA203" s="4"/>
      <c r="PPB203" s="4"/>
      <c r="PPC203" s="4"/>
      <c r="PPD203" s="4"/>
      <c r="PPE203" s="4"/>
      <c r="PPF203" s="4"/>
      <c r="PPG203" s="4"/>
      <c r="PPH203" s="4"/>
      <c r="PPI203" s="4"/>
      <c r="PPJ203" s="4"/>
      <c r="PPK203" s="4"/>
      <c r="PPL203" s="4"/>
      <c r="PPM203" s="4"/>
      <c r="PPN203" s="4"/>
      <c r="PPO203" s="4"/>
      <c r="PPP203" s="4"/>
      <c r="PPQ203" s="4"/>
      <c r="PPR203" s="4"/>
      <c r="PPS203" s="4"/>
      <c r="PPT203" s="4"/>
      <c r="PPU203" s="4"/>
      <c r="PPV203" s="4"/>
      <c r="PPW203" s="4"/>
      <c r="PPX203" s="4"/>
      <c r="PPY203" s="4"/>
      <c r="PPZ203" s="4"/>
      <c r="PQA203" s="4"/>
      <c r="PQB203" s="4"/>
      <c r="PQC203" s="4"/>
      <c r="PQD203" s="4"/>
      <c r="PQE203" s="4"/>
      <c r="PQF203" s="4"/>
      <c r="PQG203" s="4"/>
      <c r="PQH203" s="4"/>
      <c r="PQI203" s="4"/>
      <c r="PQJ203" s="4"/>
      <c r="PQK203" s="4"/>
      <c r="PQL203" s="4"/>
      <c r="PQM203" s="4"/>
      <c r="PQN203" s="4"/>
      <c r="PQO203" s="4"/>
      <c r="PQP203" s="4"/>
      <c r="PQQ203" s="4"/>
      <c r="PQR203" s="4"/>
      <c r="PQS203" s="4"/>
      <c r="PQT203" s="4"/>
      <c r="PQU203" s="4"/>
      <c r="PQV203" s="4"/>
      <c r="PQW203" s="4"/>
      <c r="PQX203" s="4"/>
      <c r="PQY203" s="4"/>
      <c r="PQZ203" s="4"/>
      <c r="PRA203" s="4"/>
      <c r="PRB203" s="4"/>
      <c r="PRC203" s="4"/>
      <c r="PRD203" s="4"/>
      <c r="PRE203" s="4"/>
      <c r="PRF203" s="4"/>
      <c r="PRG203" s="4"/>
      <c r="PRH203" s="4"/>
      <c r="PRI203" s="4"/>
      <c r="PRJ203" s="4"/>
      <c r="PRK203" s="4"/>
      <c r="PRL203" s="4"/>
      <c r="PRM203" s="4"/>
      <c r="PRN203" s="4"/>
      <c r="PRO203" s="4"/>
      <c r="PRP203" s="4"/>
      <c r="PRQ203" s="4"/>
      <c r="PRR203" s="4"/>
      <c r="PRS203" s="4"/>
      <c r="PRT203" s="4"/>
      <c r="PRU203" s="4"/>
      <c r="PRV203" s="4"/>
      <c r="PRW203" s="4"/>
      <c r="PRX203" s="4"/>
      <c r="PRY203" s="4"/>
      <c r="PRZ203" s="4"/>
      <c r="PSA203" s="4"/>
      <c r="PSB203" s="4"/>
      <c r="PSC203" s="4"/>
      <c r="PSD203" s="4"/>
      <c r="PSE203" s="4"/>
      <c r="PSF203" s="4"/>
      <c r="PSG203" s="4"/>
      <c r="PSH203" s="4"/>
      <c r="PSI203" s="4"/>
      <c r="PSJ203" s="4"/>
      <c r="PSK203" s="4"/>
      <c r="PSL203" s="4"/>
      <c r="PSM203" s="4"/>
      <c r="PSN203" s="4"/>
      <c r="PSO203" s="4"/>
      <c r="PSP203" s="4"/>
      <c r="PSQ203" s="4"/>
      <c r="PSR203" s="4"/>
      <c r="PSS203" s="4"/>
      <c r="PST203" s="4"/>
      <c r="PSU203" s="4"/>
      <c r="PSV203" s="4"/>
      <c r="PSW203" s="4"/>
      <c r="PSX203" s="4"/>
      <c r="PSY203" s="4"/>
      <c r="PSZ203" s="4"/>
      <c r="PTA203" s="4"/>
      <c r="PTB203" s="4"/>
      <c r="PTC203" s="4"/>
      <c r="PTD203" s="4"/>
      <c r="PTE203" s="4"/>
      <c r="PTF203" s="4"/>
      <c r="PTG203" s="4"/>
      <c r="PTH203" s="4"/>
      <c r="PTI203" s="4"/>
      <c r="PTJ203" s="4"/>
      <c r="PTK203" s="4"/>
      <c r="PTL203" s="4"/>
      <c r="PTM203" s="4"/>
      <c r="PTN203" s="4"/>
      <c r="PTO203" s="4"/>
      <c r="PTP203" s="4"/>
      <c r="PTQ203" s="4"/>
      <c r="PTR203" s="4"/>
      <c r="PTS203" s="4"/>
      <c r="PTT203" s="4"/>
      <c r="PTU203" s="4"/>
      <c r="PTV203" s="4"/>
      <c r="PTW203" s="4"/>
      <c r="PTX203" s="4"/>
      <c r="PTY203" s="4"/>
      <c r="PTZ203" s="4"/>
      <c r="PUA203" s="4"/>
      <c r="PUB203" s="4"/>
      <c r="PUC203" s="4"/>
      <c r="PUD203" s="4"/>
      <c r="PUE203" s="4"/>
      <c r="PUF203" s="4"/>
      <c r="PUG203" s="4"/>
      <c r="PUH203" s="4"/>
      <c r="PUI203" s="4"/>
      <c r="PUJ203" s="4"/>
      <c r="PUK203" s="4"/>
      <c r="PUL203" s="4"/>
      <c r="PUM203" s="4"/>
      <c r="PUN203" s="4"/>
      <c r="PUO203" s="4"/>
      <c r="PUP203" s="4"/>
      <c r="PUQ203" s="4"/>
      <c r="PUR203" s="4"/>
      <c r="PUS203" s="4"/>
      <c r="PUT203" s="4"/>
      <c r="PUU203" s="4"/>
      <c r="PUV203" s="4"/>
      <c r="PUW203" s="4"/>
      <c r="PUX203" s="4"/>
      <c r="PUY203" s="4"/>
      <c r="PUZ203" s="4"/>
      <c r="PVA203" s="4"/>
      <c r="PVB203" s="4"/>
      <c r="PVC203" s="4"/>
      <c r="PVD203" s="4"/>
      <c r="PVE203" s="4"/>
      <c r="PVF203" s="4"/>
      <c r="PVG203" s="4"/>
      <c r="PVH203" s="4"/>
      <c r="PVI203" s="4"/>
      <c r="PVJ203" s="4"/>
      <c r="PVK203" s="4"/>
      <c r="PVL203" s="4"/>
      <c r="PVM203" s="4"/>
      <c r="PVN203" s="4"/>
      <c r="PVO203" s="4"/>
      <c r="PVP203" s="4"/>
      <c r="PVQ203" s="4"/>
      <c r="PVR203" s="4"/>
      <c r="PVS203" s="4"/>
      <c r="PVT203" s="4"/>
      <c r="PVU203" s="4"/>
      <c r="PVV203" s="4"/>
      <c r="PVW203" s="4"/>
      <c r="PVX203" s="4"/>
      <c r="PVY203" s="4"/>
      <c r="PVZ203" s="4"/>
      <c r="PWA203" s="4"/>
      <c r="PWB203" s="4"/>
      <c r="PWC203" s="4"/>
      <c r="PWD203" s="4"/>
      <c r="PWE203" s="4"/>
      <c r="PWF203" s="4"/>
      <c r="PWG203" s="4"/>
      <c r="PWH203" s="4"/>
      <c r="PWI203" s="4"/>
      <c r="PWJ203" s="4"/>
      <c r="PWK203" s="4"/>
      <c r="PWL203" s="4"/>
      <c r="PWM203" s="4"/>
      <c r="PWN203" s="4"/>
      <c r="PWO203" s="4"/>
      <c r="PWP203" s="4"/>
      <c r="PWQ203" s="4"/>
      <c r="PWR203" s="4"/>
      <c r="PWS203" s="4"/>
      <c r="PWT203" s="4"/>
      <c r="PWU203" s="4"/>
      <c r="PWV203" s="4"/>
      <c r="PWW203" s="4"/>
      <c r="PWX203" s="4"/>
      <c r="PWY203" s="4"/>
      <c r="PWZ203" s="4"/>
      <c r="PXA203" s="4"/>
      <c r="PXB203" s="4"/>
      <c r="PXC203" s="4"/>
      <c r="PXD203" s="4"/>
      <c r="PXE203" s="4"/>
      <c r="PXF203" s="4"/>
      <c r="PXG203" s="4"/>
      <c r="PXH203" s="4"/>
      <c r="PXI203" s="4"/>
      <c r="PXJ203" s="4"/>
      <c r="PXK203" s="4"/>
      <c r="PXL203" s="4"/>
      <c r="PXM203" s="4"/>
      <c r="PXN203" s="4"/>
      <c r="PXO203" s="4"/>
      <c r="PXP203" s="4"/>
      <c r="PXQ203" s="4"/>
      <c r="PXR203" s="4"/>
      <c r="PXS203" s="4"/>
      <c r="PXT203" s="4"/>
      <c r="PXU203" s="4"/>
      <c r="PXV203" s="4"/>
      <c r="PXW203" s="4"/>
      <c r="PXX203" s="4"/>
      <c r="PXY203" s="4"/>
      <c r="PXZ203" s="4"/>
      <c r="PYA203" s="4"/>
      <c r="PYB203" s="4"/>
      <c r="PYC203" s="4"/>
      <c r="PYD203" s="4"/>
      <c r="PYE203" s="4"/>
      <c r="PYF203" s="4"/>
      <c r="PYG203" s="4"/>
      <c r="PYH203" s="4"/>
      <c r="PYI203" s="4"/>
      <c r="PYJ203" s="4"/>
      <c r="PYK203" s="4"/>
      <c r="PYL203" s="4"/>
      <c r="PYM203" s="4"/>
      <c r="PYN203" s="4"/>
      <c r="PYO203" s="4"/>
      <c r="PYP203" s="4"/>
      <c r="PYQ203" s="4"/>
      <c r="PYR203" s="4"/>
      <c r="PYS203" s="4"/>
      <c r="PYT203" s="4"/>
      <c r="PYU203" s="4"/>
      <c r="PYV203" s="4"/>
      <c r="PYW203" s="4"/>
      <c r="PYX203" s="4"/>
      <c r="PYY203" s="4"/>
      <c r="PYZ203" s="4"/>
      <c r="PZA203" s="4"/>
      <c r="PZB203" s="4"/>
      <c r="PZC203" s="4"/>
      <c r="PZD203" s="4"/>
      <c r="PZE203" s="4"/>
      <c r="PZF203" s="4"/>
      <c r="PZG203" s="4"/>
      <c r="PZH203" s="4"/>
      <c r="PZI203" s="4"/>
      <c r="PZJ203" s="4"/>
      <c r="PZK203" s="4"/>
      <c r="PZL203" s="4"/>
      <c r="PZM203" s="4"/>
      <c r="PZN203" s="4"/>
      <c r="PZO203" s="4"/>
      <c r="PZP203" s="4"/>
      <c r="PZQ203" s="4"/>
      <c r="PZR203" s="4"/>
      <c r="PZS203" s="4"/>
      <c r="PZT203" s="4"/>
      <c r="PZU203" s="4"/>
      <c r="PZV203" s="4"/>
      <c r="PZW203" s="4"/>
      <c r="PZX203" s="4"/>
      <c r="PZY203" s="4"/>
      <c r="PZZ203" s="4"/>
      <c r="QAA203" s="4"/>
      <c r="QAB203" s="4"/>
      <c r="QAC203" s="4"/>
      <c r="QAD203" s="4"/>
      <c r="QAE203" s="4"/>
      <c r="QAF203" s="4"/>
      <c r="QAG203" s="4"/>
      <c r="QAH203" s="4"/>
      <c r="QAI203" s="4"/>
      <c r="QAJ203" s="4"/>
      <c r="QAK203" s="4"/>
      <c r="QAL203" s="4"/>
      <c r="QAM203" s="4"/>
      <c r="QAN203" s="4"/>
      <c r="QAO203" s="4"/>
      <c r="QAP203" s="4"/>
      <c r="QAQ203" s="4"/>
      <c r="QAR203" s="4"/>
      <c r="QAS203" s="4"/>
      <c r="QAT203" s="4"/>
      <c r="QAU203" s="4"/>
      <c r="QAV203" s="4"/>
      <c r="QAW203" s="4"/>
      <c r="QAX203" s="4"/>
      <c r="QAY203" s="4"/>
      <c r="QAZ203" s="4"/>
      <c r="QBA203" s="4"/>
      <c r="QBB203" s="4"/>
      <c r="QBC203" s="4"/>
      <c r="QBD203" s="4"/>
      <c r="QBE203" s="4"/>
      <c r="QBF203" s="4"/>
      <c r="QBG203" s="4"/>
      <c r="QBH203" s="4"/>
      <c r="QBI203" s="4"/>
      <c r="QBJ203" s="4"/>
      <c r="QBK203" s="4"/>
      <c r="QBL203" s="4"/>
      <c r="QBM203" s="4"/>
      <c r="QBN203" s="4"/>
      <c r="QBO203" s="4"/>
      <c r="QBP203" s="4"/>
      <c r="QBQ203" s="4"/>
      <c r="QBR203" s="4"/>
      <c r="QBS203" s="4"/>
      <c r="QBT203" s="4"/>
      <c r="QBU203" s="4"/>
      <c r="QBV203" s="4"/>
      <c r="QBW203" s="4"/>
      <c r="QBX203" s="4"/>
      <c r="QBY203" s="4"/>
      <c r="QBZ203" s="4"/>
      <c r="QCA203" s="4"/>
      <c r="QCB203" s="4"/>
      <c r="QCC203" s="4"/>
      <c r="QCD203" s="4"/>
      <c r="QCE203" s="4"/>
      <c r="QCF203" s="4"/>
      <c r="QCG203" s="4"/>
      <c r="QCH203" s="4"/>
      <c r="QCI203" s="4"/>
      <c r="QCJ203" s="4"/>
      <c r="QCK203" s="4"/>
      <c r="QCL203" s="4"/>
      <c r="QCM203" s="4"/>
      <c r="QCN203" s="4"/>
      <c r="QCO203" s="4"/>
      <c r="QCP203" s="4"/>
      <c r="QCQ203" s="4"/>
      <c r="QCR203" s="4"/>
      <c r="QCS203" s="4"/>
      <c r="QCT203" s="4"/>
      <c r="QCU203" s="4"/>
      <c r="QCV203" s="4"/>
      <c r="QCW203" s="4"/>
      <c r="QCX203" s="4"/>
      <c r="QCY203" s="4"/>
      <c r="QCZ203" s="4"/>
      <c r="QDA203" s="4"/>
      <c r="QDB203" s="4"/>
      <c r="QDC203" s="4"/>
      <c r="QDD203" s="4"/>
      <c r="QDE203" s="4"/>
      <c r="QDF203" s="4"/>
      <c r="QDG203" s="4"/>
      <c r="QDH203" s="4"/>
      <c r="QDI203" s="4"/>
      <c r="QDJ203" s="4"/>
      <c r="QDK203" s="4"/>
      <c r="QDL203" s="4"/>
      <c r="QDM203" s="4"/>
      <c r="QDN203" s="4"/>
      <c r="QDO203" s="4"/>
      <c r="QDP203" s="4"/>
      <c r="QDQ203" s="4"/>
      <c r="QDR203" s="4"/>
      <c r="QDS203" s="4"/>
      <c r="QDT203" s="4"/>
      <c r="QDU203" s="4"/>
      <c r="QDV203" s="4"/>
      <c r="QDW203" s="4"/>
      <c r="QDX203" s="4"/>
      <c r="QDY203" s="4"/>
      <c r="QDZ203" s="4"/>
      <c r="QEA203" s="4"/>
      <c r="QEB203" s="4"/>
      <c r="QEC203" s="4"/>
      <c r="QED203" s="4"/>
      <c r="QEE203" s="4"/>
      <c r="QEF203" s="4"/>
      <c r="QEG203" s="4"/>
      <c r="QEH203" s="4"/>
      <c r="QEI203" s="4"/>
      <c r="QEJ203" s="4"/>
      <c r="QEK203" s="4"/>
      <c r="QEL203" s="4"/>
      <c r="QEM203" s="4"/>
      <c r="QEN203" s="4"/>
      <c r="QEO203" s="4"/>
      <c r="QEP203" s="4"/>
      <c r="QEQ203" s="4"/>
      <c r="QER203" s="4"/>
      <c r="QES203" s="4"/>
      <c r="QET203" s="4"/>
      <c r="QEU203" s="4"/>
      <c r="QEV203" s="4"/>
      <c r="QEW203" s="4"/>
      <c r="QEX203" s="4"/>
      <c r="QEY203" s="4"/>
      <c r="QEZ203" s="4"/>
      <c r="QFA203" s="4"/>
      <c r="QFB203" s="4"/>
      <c r="QFC203" s="4"/>
      <c r="QFD203" s="4"/>
      <c r="QFE203" s="4"/>
      <c r="QFF203" s="4"/>
      <c r="QFG203" s="4"/>
      <c r="QFH203" s="4"/>
      <c r="QFI203" s="4"/>
      <c r="QFJ203" s="4"/>
      <c r="QFK203" s="4"/>
      <c r="QFL203" s="4"/>
      <c r="QFM203" s="4"/>
      <c r="QFN203" s="4"/>
      <c r="QFO203" s="4"/>
      <c r="QFP203" s="4"/>
      <c r="QFQ203" s="4"/>
      <c r="QFR203" s="4"/>
      <c r="QFS203" s="4"/>
      <c r="QFT203" s="4"/>
      <c r="QFU203" s="4"/>
      <c r="QFV203" s="4"/>
      <c r="QFW203" s="4"/>
      <c r="QFX203" s="4"/>
      <c r="QFY203" s="4"/>
      <c r="QFZ203" s="4"/>
      <c r="QGA203" s="4"/>
      <c r="QGB203" s="4"/>
      <c r="QGC203" s="4"/>
      <c r="QGD203" s="4"/>
      <c r="QGE203" s="4"/>
      <c r="QGF203" s="4"/>
      <c r="QGG203" s="4"/>
      <c r="QGH203" s="4"/>
      <c r="QGI203" s="4"/>
      <c r="QGJ203" s="4"/>
      <c r="QGK203" s="4"/>
      <c r="QGL203" s="4"/>
      <c r="QGM203" s="4"/>
      <c r="QGN203" s="4"/>
      <c r="QGO203" s="4"/>
      <c r="QGP203" s="4"/>
      <c r="QGQ203" s="4"/>
      <c r="QGR203" s="4"/>
      <c r="QGS203" s="4"/>
      <c r="QGT203" s="4"/>
      <c r="QGU203" s="4"/>
      <c r="QGV203" s="4"/>
      <c r="QGW203" s="4"/>
      <c r="QGX203" s="4"/>
      <c r="QGY203" s="4"/>
      <c r="QGZ203" s="4"/>
      <c r="QHA203" s="4"/>
      <c r="QHB203" s="4"/>
      <c r="QHC203" s="4"/>
      <c r="QHD203" s="4"/>
      <c r="QHE203" s="4"/>
      <c r="QHF203" s="4"/>
      <c r="QHG203" s="4"/>
      <c r="QHH203" s="4"/>
      <c r="QHI203" s="4"/>
      <c r="QHJ203" s="4"/>
      <c r="QHK203" s="4"/>
      <c r="QHL203" s="4"/>
      <c r="QHM203" s="4"/>
      <c r="QHN203" s="4"/>
      <c r="QHO203" s="4"/>
      <c r="QHP203" s="4"/>
      <c r="QHQ203" s="4"/>
      <c r="QHR203" s="4"/>
      <c r="QHS203" s="4"/>
      <c r="QHT203" s="4"/>
      <c r="QHU203" s="4"/>
      <c r="QHV203" s="4"/>
      <c r="QHW203" s="4"/>
      <c r="QHX203" s="4"/>
      <c r="QHY203" s="4"/>
      <c r="QHZ203" s="4"/>
      <c r="QIA203" s="4"/>
      <c r="QIB203" s="4"/>
      <c r="QIC203" s="4"/>
      <c r="QID203" s="4"/>
      <c r="QIE203" s="4"/>
      <c r="QIF203" s="4"/>
      <c r="QIG203" s="4"/>
      <c r="QIH203" s="4"/>
      <c r="QII203" s="4"/>
      <c r="QIJ203" s="4"/>
      <c r="QIK203" s="4"/>
      <c r="QIL203" s="4"/>
      <c r="QIM203" s="4"/>
      <c r="QIN203" s="4"/>
      <c r="QIO203" s="4"/>
      <c r="QIP203" s="4"/>
      <c r="QIQ203" s="4"/>
      <c r="QIR203" s="4"/>
      <c r="QIS203" s="4"/>
      <c r="QIT203" s="4"/>
      <c r="QIU203" s="4"/>
      <c r="QIV203" s="4"/>
      <c r="QIW203" s="4"/>
      <c r="QIX203" s="4"/>
      <c r="QIY203" s="4"/>
      <c r="QIZ203" s="4"/>
      <c r="QJA203" s="4"/>
      <c r="QJB203" s="4"/>
      <c r="QJC203" s="4"/>
      <c r="QJD203" s="4"/>
      <c r="QJE203" s="4"/>
      <c r="QJF203" s="4"/>
      <c r="QJG203" s="4"/>
      <c r="QJH203" s="4"/>
      <c r="QJI203" s="4"/>
      <c r="QJJ203" s="4"/>
      <c r="QJK203" s="4"/>
      <c r="QJL203" s="4"/>
      <c r="QJM203" s="4"/>
      <c r="QJN203" s="4"/>
      <c r="QJO203" s="4"/>
      <c r="QJP203" s="4"/>
      <c r="QJQ203" s="4"/>
      <c r="QJR203" s="4"/>
      <c r="QJS203" s="4"/>
      <c r="QJT203" s="4"/>
      <c r="QJU203" s="4"/>
      <c r="QJV203" s="4"/>
      <c r="QJW203" s="4"/>
      <c r="QJX203" s="4"/>
      <c r="QJY203" s="4"/>
      <c r="QJZ203" s="4"/>
      <c r="QKA203" s="4"/>
      <c r="QKB203" s="4"/>
      <c r="QKC203" s="4"/>
      <c r="QKD203" s="4"/>
      <c r="QKE203" s="4"/>
      <c r="QKF203" s="4"/>
      <c r="QKG203" s="4"/>
      <c r="QKH203" s="4"/>
      <c r="QKI203" s="4"/>
      <c r="QKJ203" s="4"/>
      <c r="QKK203" s="4"/>
      <c r="QKL203" s="4"/>
      <c r="QKM203" s="4"/>
      <c r="QKN203" s="4"/>
      <c r="QKO203" s="4"/>
      <c r="QKP203" s="4"/>
      <c r="QKQ203" s="4"/>
      <c r="QKR203" s="4"/>
      <c r="QKS203" s="4"/>
      <c r="QKT203" s="4"/>
      <c r="QKU203" s="4"/>
      <c r="QKV203" s="4"/>
      <c r="QKW203" s="4"/>
      <c r="QKX203" s="4"/>
      <c r="QKY203" s="4"/>
      <c r="QKZ203" s="4"/>
      <c r="QLA203" s="4"/>
      <c r="QLB203" s="4"/>
      <c r="QLC203" s="4"/>
      <c r="QLD203" s="4"/>
      <c r="QLE203" s="4"/>
      <c r="QLF203" s="4"/>
      <c r="QLG203" s="4"/>
      <c r="QLH203" s="4"/>
      <c r="QLI203" s="4"/>
      <c r="QLJ203" s="4"/>
      <c r="QLK203" s="4"/>
      <c r="QLL203" s="4"/>
      <c r="QLM203" s="4"/>
      <c r="QLN203" s="4"/>
      <c r="QLO203" s="4"/>
      <c r="QLP203" s="4"/>
      <c r="QLQ203" s="4"/>
      <c r="QLR203" s="4"/>
      <c r="QLS203" s="4"/>
      <c r="QLT203" s="4"/>
      <c r="QLU203" s="4"/>
      <c r="QLV203" s="4"/>
      <c r="QLW203" s="4"/>
      <c r="QLX203" s="4"/>
      <c r="QLY203" s="4"/>
      <c r="QLZ203" s="4"/>
      <c r="QMA203" s="4"/>
      <c r="QMB203" s="4"/>
      <c r="QMC203" s="4"/>
      <c r="QMD203" s="4"/>
      <c r="QME203" s="4"/>
      <c r="QMF203" s="4"/>
      <c r="QMG203" s="4"/>
      <c r="QMH203" s="4"/>
      <c r="QMI203" s="4"/>
      <c r="QMJ203" s="4"/>
      <c r="QMK203" s="4"/>
      <c r="QML203" s="4"/>
      <c r="QMM203" s="4"/>
      <c r="QMN203" s="4"/>
      <c r="QMO203" s="4"/>
      <c r="QMP203" s="4"/>
      <c r="QMQ203" s="4"/>
      <c r="QMR203" s="4"/>
      <c r="QMS203" s="4"/>
      <c r="QMT203" s="4"/>
      <c r="QMU203" s="4"/>
      <c r="QMV203" s="4"/>
      <c r="QMW203" s="4"/>
      <c r="QMX203" s="4"/>
      <c r="QMY203" s="4"/>
      <c r="QMZ203" s="4"/>
      <c r="QNA203" s="4"/>
      <c r="QNB203" s="4"/>
      <c r="QNC203" s="4"/>
      <c r="QND203" s="4"/>
      <c r="QNE203" s="4"/>
      <c r="QNF203" s="4"/>
      <c r="QNG203" s="4"/>
      <c r="QNH203" s="4"/>
      <c r="QNI203" s="4"/>
      <c r="QNJ203" s="4"/>
      <c r="QNK203" s="4"/>
      <c r="QNL203" s="4"/>
      <c r="QNM203" s="4"/>
      <c r="QNN203" s="4"/>
      <c r="QNO203" s="4"/>
      <c r="QNP203" s="4"/>
      <c r="QNQ203" s="4"/>
      <c r="QNR203" s="4"/>
      <c r="QNS203" s="4"/>
      <c r="QNT203" s="4"/>
      <c r="QNU203" s="4"/>
      <c r="QNV203" s="4"/>
      <c r="QNW203" s="4"/>
      <c r="QNX203" s="4"/>
      <c r="QNY203" s="4"/>
      <c r="QNZ203" s="4"/>
      <c r="QOA203" s="4"/>
      <c r="QOB203" s="4"/>
      <c r="QOC203" s="4"/>
      <c r="QOD203" s="4"/>
      <c r="QOE203" s="4"/>
      <c r="QOF203" s="4"/>
      <c r="QOG203" s="4"/>
      <c r="QOH203" s="4"/>
      <c r="QOI203" s="4"/>
      <c r="QOJ203" s="4"/>
      <c r="QOK203" s="4"/>
      <c r="QOL203" s="4"/>
      <c r="QOM203" s="4"/>
      <c r="QON203" s="4"/>
      <c r="QOO203" s="4"/>
      <c r="QOP203" s="4"/>
      <c r="QOQ203" s="4"/>
      <c r="QOR203" s="4"/>
      <c r="QOS203" s="4"/>
      <c r="QOT203" s="4"/>
      <c r="QOU203" s="4"/>
      <c r="QOV203" s="4"/>
      <c r="QOW203" s="4"/>
      <c r="QOX203" s="4"/>
      <c r="QOY203" s="4"/>
      <c r="QOZ203" s="4"/>
      <c r="QPA203" s="4"/>
      <c r="QPB203" s="4"/>
      <c r="QPC203" s="4"/>
      <c r="QPD203" s="4"/>
      <c r="QPE203" s="4"/>
      <c r="QPF203" s="4"/>
      <c r="QPG203" s="4"/>
      <c r="QPH203" s="4"/>
      <c r="QPI203" s="4"/>
      <c r="QPJ203" s="4"/>
      <c r="QPK203" s="4"/>
      <c r="QPL203" s="4"/>
      <c r="QPM203" s="4"/>
      <c r="QPN203" s="4"/>
      <c r="QPO203" s="4"/>
      <c r="QPP203" s="4"/>
      <c r="QPQ203" s="4"/>
      <c r="QPR203" s="4"/>
      <c r="QPS203" s="4"/>
      <c r="QPT203" s="4"/>
      <c r="QPU203" s="4"/>
      <c r="QPV203" s="4"/>
      <c r="QPW203" s="4"/>
      <c r="QPX203" s="4"/>
      <c r="QPY203" s="4"/>
      <c r="QPZ203" s="4"/>
      <c r="QQA203" s="4"/>
      <c r="QQB203" s="4"/>
      <c r="QQC203" s="4"/>
      <c r="QQD203" s="4"/>
      <c r="QQE203" s="4"/>
      <c r="QQF203" s="4"/>
      <c r="QQG203" s="4"/>
      <c r="QQH203" s="4"/>
      <c r="QQI203" s="4"/>
      <c r="QQJ203" s="4"/>
      <c r="QQK203" s="4"/>
      <c r="QQL203" s="4"/>
      <c r="QQM203" s="4"/>
      <c r="QQN203" s="4"/>
      <c r="QQO203" s="4"/>
      <c r="QQP203" s="4"/>
      <c r="QQQ203" s="4"/>
      <c r="QQR203" s="4"/>
      <c r="QQS203" s="4"/>
      <c r="QQT203" s="4"/>
      <c r="QQU203" s="4"/>
      <c r="QQV203" s="4"/>
      <c r="QQW203" s="4"/>
      <c r="QQX203" s="4"/>
      <c r="QQY203" s="4"/>
      <c r="QQZ203" s="4"/>
      <c r="QRA203" s="4"/>
      <c r="QRB203" s="4"/>
      <c r="QRC203" s="4"/>
      <c r="QRD203" s="4"/>
      <c r="QRE203" s="4"/>
      <c r="QRF203" s="4"/>
      <c r="QRG203" s="4"/>
      <c r="QRH203" s="4"/>
      <c r="QRI203" s="4"/>
      <c r="QRJ203" s="4"/>
      <c r="QRK203" s="4"/>
      <c r="QRL203" s="4"/>
      <c r="QRM203" s="4"/>
      <c r="QRN203" s="4"/>
      <c r="QRO203" s="4"/>
      <c r="QRP203" s="4"/>
      <c r="QRQ203" s="4"/>
      <c r="QRR203" s="4"/>
      <c r="QRS203" s="4"/>
      <c r="QRT203" s="4"/>
      <c r="QRU203" s="4"/>
      <c r="QRV203" s="4"/>
      <c r="QRW203" s="4"/>
      <c r="QRX203" s="4"/>
      <c r="QRY203" s="4"/>
      <c r="QRZ203" s="4"/>
      <c r="QSA203" s="4"/>
      <c r="QSB203" s="4"/>
      <c r="QSC203" s="4"/>
      <c r="QSD203" s="4"/>
      <c r="QSE203" s="4"/>
      <c r="QSF203" s="4"/>
      <c r="QSG203" s="4"/>
      <c r="QSH203" s="4"/>
      <c r="QSI203" s="4"/>
      <c r="QSJ203" s="4"/>
      <c r="QSK203" s="4"/>
      <c r="QSL203" s="4"/>
      <c r="QSM203" s="4"/>
      <c r="QSN203" s="4"/>
      <c r="QSO203" s="4"/>
      <c r="QSP203" s="4"/>
      <c r="QSQ203" s="4"/>
      <c r="QSR203" s="4"/>
      <c r="QSS203" s="4"/>
      <c r="QST203" s="4"/>
      <c r="QSU203" s="4"/>
      <c r="QSV203" s="4"/>
      <c r="QSW203" s="4"/>
      <c r="QSX203" s="4"/>
      <c r="QSY203" s="4"/>
      <c r="QSZ203" s="4"/>
      <c r="QTA203" s="4"/>
      <c r="QTB203" s="4"/>
      <c r="QTC203" s="4"/>
      <c r="QTD203" s="4"/>
      <c r="QTE203" s="4"/>
      <c r="QTF203" s="4"/>
      <c r="QTG203" s="4"/>
      <c r="QTH203" s="4"/>
      <c r="QTI203" s="4"/>
      <c r="QTJ203" s="4"/>
      <c r="QTK203" s="4"/>
      <c r="QTL203" s="4"/>
      <c r="QTM203" s="4"/>
      <c r="QTN203" s="4"/>
      <c r="QTO203" s="4"/>
      <c r="QTP203" s="4"/>
      <c r="QTQ203" s="4"/>
      <c r="QTR203" s="4"/>
      <c r="QTS203" s="4"/>
      <c r="QTT203" s="4"/>
      <c r="QTU203" s="4"/>
      <c r="QTV203" s="4"/>
      <c r="QTW203" s="4"/>
      <c r="QTX203" s="4"/>
      <c r="QTY203" s="4"/>
      <c r="QTZ203" s="4"/>
      <c r="QUA203" s="4"/>
      <c r="QUB203" s="4"/>
      <c r="QUC203" s="4"/>
      <c r="QUD203" s="4"/>
      <c r="QUE203" s="4"/>
      <c r="QUF203" s="4"/>
      <c r="QUG203" s="4"/>
      <c r="QUH203" s="4"/>
      <c r="QUI203" s="4"/>
      <c r="QUJ203" s="4"/>
      <c r="QUK203" s="4"/>
      <c r="QUL203" s="4"/>
      <c r="QUM203" s="4"/>
      <c r="QUN203" s="4"/>
      <c r="QUO203" s="4"/>
      <c r="QUP203" s="4"/>
      <c r="QUQ203" s="4"/>
      <c r="QUR203" s="4"/>
      <c r="QUS203" s="4"/>
      <c r="QUT203" s="4"/>
      <c r="QUU203" s="4"/>
      <c r="QUV203" s="4"/>
      <c r="QUW203" s="4"/>
      <c r="QUX203" s="4"/>
      <c r="QUY203" s="4"/>
      <c r="QUZ203" s="4"/>
      <c r="QVA203" s="4"/>
      <c r="QVB203" s="4"/>
      <c r="QVC203" s="4"/>
      <c r="QVD203" s="4"/>
      <c r="QVE203" s="4"/>
      <c r="QVF203" s="4"/>
      <c r="QVG203" s="4"/>
      <c r="QVH203" s="4"/>
      <c r="QVI203" s="4"/>
      <c r="QVJ203" s="4"/>
      <c r="QVK203" s="4"/>
      <c r="QVL203" s="4"/>
      <c r="QVM203" s="4"/>
      <c r="QVN203" s="4"/>
      <c r="QVO203" s="4"/>
      <c r="QVP203" s="4"/>
      <c r="QVQ203" s="4"/>
      <c r="QVR203" s="4"/>
      <c r="QVS203" s="4"/>
      <c r="QVT203" s="4"/>
      <c r="QVU203" s="4"/>
      <c r="QVV203" s="4"/>
      <c r="QVW203" s="4"/>
      <c r="QVX203" s="4"/>
      <c r="QVY203" s="4"/>
      <c r="QVZ203" s="4"/>
      <c r="QWA203" s="4"/>
      <c r="QWB203" s="4"/>
      <c r="QWC203" s="4"/>
      <c r="QWD203" s="4"/>
      <c r="QWE203" s="4"/>
      <c r="QWF203" s="4"/>
      <c r="QWG203" s="4"/>
      <c r="QWH203" s="4"/>
      <c r="QWI203" s="4"/>
      <c r="QWJ203" s="4"/>
      <c r="QWK203" s="4"/>
      <c r="QWL203" s="4"/>
      <c r="QWM203" s="4"/>
      <c r="QWN203" s="4"/>
      <c r="QWO203" s="4"/>
      <c r="QWP203" s="4"/>
      <c r="QWQ203" s="4"/>
      <c r="QWR203" s="4"/>
      <c r="QWS203" s="4"/>
      <c r="QWT203" s="4"/>
      <c r="QWU203" s="4"/>
      <c r="QWV203" s="4"/>
      <c r="QWW203" s="4"/>
      <c r="QWX203" s="4"/>
      <c r="QWY203" s="4"/>
      <c r="QWZ203" s="4"/>
      <c r="QXA203" s="4"/>
      <c r="QXB203" s="4"/>
      <c r="QXC203" s="4"/>
      <c r="QXD203" s="4"/>
      <c r="QXE203" s="4"/>
      <c r="QXF203" s="4"/>
      <c r="QXG203" s="4"/>
      <c r="QXH203" s="4"/>
      <c r="QXI203" s="4"/>
      <c r="QXJ203" s="4"/>
      <c r="QXK203" s="4"/>
      <c r="QXL203" s="4"/>
      <c r="QXM203" s="4"/>
      <c r="QXN203" s="4"/>
      <c r="QXO203" s="4"/>
      <c r="QXP203" s="4"/>
      <c r="QXQ203" s="4"/>
      <c r="QXR203" s="4"/>
      <c r="QXS203" s="4"/>
      <c r="QXT203" s="4"/>
      <c r="QXU203" s="4"/>
      <c r="QXV203" s="4"/>
      <c r="QXW203" s="4"/>
      <c r="QXX203" s="4"/>
      <c r="QXY203" s="4"/>
      <c r="QXZ203" s="4"/>
      <c r="QYA203" s="4"/>
      <c r="QYB203" s="4"/>
      <c r="QYC203" s="4"/>
      <c r="QYD203" s="4"/>
      <c r="QYE203" s="4"/>
      <c r="QYF203" s="4"/>
      <c r="QYG203" s="4"/>
      <c r="QYH203" s="4"/>
      <c r="QYI203" s="4"/>
      <c r="QYJ203" s="4"/>
      <c r="QYK203" s="4"/>
      <c r="QYL203" s="4"/>
      <c r="QYM203" s="4"/>
      <c r="QYN203" s="4"/>
      <c r="QYO203" s="4"/>
      <c r="QYP203" s="4"/>
      <c r="QYQ203" s="4"/>
      <c r="QYR203" s="4"/>
      <c r="QYS203" s="4"/>
      <c r="QYT203" s="4"/>
      <c r="QYU203" s="4"/>
      <c r="QYV203" s="4"/>
      <c r="QYW203" s="4"/>
      <c r="QYX203" s="4"/>
      <c r="QYY203" s="4"/>
      <c r="QYZ203" s="4"/>
      <c r="QZA203" s="4"/>
      <c r="QZB203" s="4"/>
      <c r="QZC203" s="4"/>
      <c r="QZD203" s="4"/>
      <c r="QZE203" s="4"/>
      <c r="QZF203" s="4"/>
      <c r="QZG203" s="4"/>
      <c r="QZH203" s="4"/>
      <c r="QZI203" s="4"/>
      <c r="QZJ203" s="4"/>
      <c r="QZK203" s="4"/>
      <c r="QZL203" s="4"/>
      <c r="QZM203" s="4"/>
      <c r="QZN203" s="4"/>
      <c r="QZO203" s="4"/>
      <c r="QZP203" s="4"/>
      <c r="QZQ203" s="4"/>
      <c r="QZR203" s="4"/>
      <c r="QZS203" s="4"/>
      <c r="QZT203" s="4"/>
      <c r="QZU203" s="4"/>
      <c r="QZV203" s="4"/>
      <c r="QZW203" s="4"/>
      <c r="QZX203" s="4"/>
      <c r="QZY203" s="4"/>
      <c r="QZZ203" s="4"/>
      <c r="RAA203" s="4"/>
      <c r="RAB203" s="4"/>
      <c r="RAC203" s="4"/>
      <c r="RAD203" s="4"/>
      <c r="RAE203" s="4"/>
      <c r="RAF203" s="4"/>
      <c r="RAG203" s="4"/>
      <c r="RAH203" s="4"/>
      <c r="RAI203" s="4"/>
      <c r="RAJ203" s="4"/>
      <c r="RAK203" s="4"/>
      <c r="RAL203" s="4"/>
      <c r="RAM203" s="4"/>
      <c r="RAN203" s="4"/>
      <c r="RAO203" s="4"/>
      <c r="RAP203" s="4"/>
      <c r="RAQ203" s="4"/>
      <c r="RAR203" s="4"/>
      <c r="RAS203" s="4"/>
      <c r="RAT203" s="4"/>
      <c r="RAU203" s="4"/>
      <c r="RAV203" s="4"/>
      <c r="RAW203" s="4"/>
      <c r="RAX203" s="4"/>
      <c r="RAY203" s="4"/>
      <c r="RAZ203" s="4"/>
      <c r="RBA203" s="4"/>
      <c r="RBB203" s="4"/>
      <c r="RBC203" s="4"/>
      <c r="RBD203" s="4"/>
      <c r="RBE203" s="4"/>
      <c r="RBF203" s="4"/>
      <c r="RBG203" s="4"/>
      <c r="RBH203" s="4"/>
      <c r="RBI203" s="4"/>
      <c r="RBJ203" s="4"/>
      <c r="RBK203" s="4"/>
      <c r="RBL203" s="4"/>
      <c r="RBM203" s="4"/>
      <c r="RBN203" s="4"/>
      <c r="RBO203" s="4"/>
      <c r="RBP203" s="4"/>
      <c r="RBQ203" s="4"/>
      <c r="RBR203" s="4"/>
      <c r="RBS203" s="4"/>
      <c r="RBT203" s="4"/>
      <c r="RBU203" s="4"/>
      <c r="RBV203" s="4"/>
      <c r="RBW203" s="4"/>
      <c r="RBX203" s="4"/>
      <c r="RBY203" s="4"/>
      <c r="RBZ203" s="4"/>
      <c r="RCA203" s="4"/>
      <c r="RCB203" s="4"/>
      <c r="RCC203" s="4"/>
      <c r="RCD203" s="4"/>
      <c r="RCE203" s="4"/>
      <c r="RCF203" s="4"/>
      <c r="RCG203" s="4"/>
      <c r="RCH203" s="4"/>
      <c r="RCI203" s="4"/>
      <c r="RCJ203" s="4"/>
      <c r="RCK203" s="4"/>
      <c r="RCL203" s="4"/>
      <c r="RCM203" s="4"/>
      <c r="RCN203" s="4"/>
      <c r="RCO203" s="4"/>
      <c r="RCP203" s="4"/>
      <c r="RCQ203" s="4"/>
      <c r="RCR203" s="4"/>
      <c r="RCS203" s="4"/>
      <c r="RCT203" s="4"/>
      <c r="RCU203" s="4"/>
      <c r="RCV203" s="4"/>
      <c r="RCW203" s="4"/>
      <c r="RCX203" s="4"/>
      <c r="RCY203" s="4"/>
      <c r="RCZ203" s="4"/>
      <c r="RDA203" s="4"/>
      <c r="RDB203" s="4"/>
      <c r="RDC203" s="4"/>
      <c r="RDD203" s="4"/>
      <c r="RDE203" s="4"/>
      <c r="RDF203" s="4"/>
      <c r="RDG203" s="4"/>
      <c r="RDH203" s="4"/>
      <c r="RDI203" s="4"/>
      <c r="RDJ203" s="4"/>
      <c r="RDK203" s="4"/>
      <c r="RDL203" s="4"/>
      <c r="RDM203" s="4"/>
      <c r="RDN203" s="4"/>
      <c r="RDO203" s="4"/>
      <c r="RDP203" s="4"/>
      <c r="RDQ203" s="4"/>
      <c r="RDR203" s="4"/>
      <c r="RDS203" s="4"/>
      <c r="RDT203" s="4"/>
      <c r="RDU203" s="4"/>
      <c r="RDV203" s="4"/>
      <c r="RDW203" s="4"/>
      <c r="RDX203" s="4"/>
      <c r="RDY203" s="4"/>
      <c r="RDZ203" s="4"/>
      <c r="REA203" s="4"/>
      <c r="REB203" s="4"/>
      <c r="REC203" s="4"/>
      <c r="RED203" s="4"/>
      <c r="REE203" s="4"/>
      <c r="REF203" s="4"/>
      <c r="REG203" s="4"/>
      <c r="REH203" s="4"/>
      <c r="REI203" s="4"/>
      <c r="REJ203" s="4"/>
      <c r="REK203" s="4"/>
      <c r="REL203" s="4"/>
      <c r="REM203" s="4"/>
      <c r="REN203" s="4"/>
      <c r="REO203" s="4"/>
      <c r="REP203" s="4"/>
      <c r="REQ203" s="4"/>
      <c r="RER203" s="4"/>
      <c r="RES203" s="4"/>
      <c r="RET203" s="4"/>
      <c r="REU203" s="4"/>
      <c r="REV203" s="4"/>
      <c r="REW203" s="4"/>
      <c r="REX203" s="4"/>
      <c r="REY203" s="4"/>
      <c r="REZ203" s="4"/>
      <c r="RFA203" s="4"/>
      <c r="RFB203" s="4"/>
      <c r="RFC203" s="4"/>
      <c r="RFD203" s="4"/>
      <c r="RFE203" s="4"/>
      <c r="RFF203" s="4"/>
      <c r="RFG203" s="4"/>
      <c r="RFH203" s="4"/>
      <c r="RFI203" s="4"/>
      <c r="RFJ203" s="4"/>
      <c r="RFK203" s="4"/>
      <c r="RFL203" s="4"/>
      <c r="RFM203" s="4"/>
      <c r="RFN203" s="4"/>
      <c r="RFO203" s="4"/>
      <c r="RFP203" s="4"/>
      <c r="RFQ203" s="4"/>
      <c r="RFR203" s="4"/>
      <c r="RFS203" s="4"/>
      <c r="RFT203" s="4"/>
      <c r="RFU203" s="4"/>
      <c r="RFV203" s="4"/>
      <c r="RFW203" s="4"/>
      <c r="RFX203" s="4"/>
      <c r="RFY203" s="4"/>
      <c r="RFZ203" s="4"/>
      <c r="RGA203" s="4"/>
      <c r="RGB203" s="4"/>
      <c r="RGC203" s="4"/>
      <c r="RGD203" s="4"/>
      <c r="RGE203" s="4"/>
      <c r="RGF203" s="4"/>
      <c r="RGG203" s="4"/>
      <c r="RGH203" s="4"/>
      <c r="RGI203" s="4"/>
      <c r="RGJ203" s="4"/>
      <c r="RGK203" s="4"/>
      <c r="RGL203" s="4"/>
      <c r="RGM203" s="4"/>
      <c r="RGN203" s="4"/>
      <c r="RGO203" s="4"/>
      <c r="RGP203" s="4"/>
      <c r="RGQ203" s="4"/>
      <c r="RGR203" s="4"/>
      <c r="RGS203" s="4"/>
      <c r="RGT203" s="4"/>
      <c r="RGU203" s="4"/>
      <c r="RGV203" s="4"/>
      <c r="RGW203" s="4"/>
      <c r="RGX203" s="4"/>
      <c r="RGY203" s="4"/>
      <c r="RGZ203" s="4"/>
      <c r="RHA203" s="4"/>
      <c r="RHB203" s="4"/>
      <c r="RHC203" s="4"/>
      <c r="RHD203" s="4"/>
      <c r="RHE203" s="4"/>
      <c r="RHF203" s="4"/>
      <c r="RHG203" s="4"/>
      <c r="RHH203" s="4"/>
      <c r="RHI203" s="4"/>
      <c r="RHJ203" s="4"/>
      <c r="RHK203" s="4"/>
      <c r="RHL203" s="4"/>
      <c r="RHM203" s="4"/>
      <c r="RHN203" s="4"/>
      <c r="RHO203" s="4"/>
      <c r="RHP203" s="4"/>
      <c r="RHQ203" s="4"/>
      <c r="RHR203" s="4"/>
      <c r="RHS203" s="4"/>
      <c r="RHT203" s="4"/>
      <c r="RHU203" s="4"/>
      <c r="RHV203" s="4"/>
      <c r="RHW203" s="4"/>
      <c r="RHX203" s="4"/>
      <c r="RHY203" s="4"/>
      <c r="RHZ203" s="4"/>
      <c r="RIA203" s="4"/>
      <c r="RIB203" s="4"/>
      <c r="RIC203" s="4"/>
      <c r="RID203" s="4"/>
      <c r="RIE203" s="4"/>
      <c r="RIF203" s="4"/>
      <c r="RIG203" s="4"/>
      <c r="RIH203" s="4"/>
      <c r="RII203" s="4"/>
      <c r="RIJ203" s="4"/>
      <c r="RIK203" s="4"/>
      <c r="RIL203" s="4"/>
      <c r="RIM203" s="4"/>
      <c r="RIN203" s="4"/>
      <c r="RIO203" s="4"/>
      <c r="RIP203" s="4"/>
      <c r="RIQ203" s="4"/>
      <c r="RIR203" s="4"/>
      <c r="RIS203" s="4"/>
      <c r="RIT203" s="4"/>
      <c r="RIU203" s="4"/>
      <c r="RIV203" s="4"/>
      <c r="RIW203" s="4"/>
      <c r="RIX203" s="4"/>
      <c r="RIY203" s="4"/>
      <c r="RIZ203" s="4"/>
      <c r="RJA203" s="4"/>
      <c r="RJB203" s="4"/>
      <c r="RJC203" s="4"/>
      <c r="RJD203" s="4"/>
      <c r="RJE203" s="4"/>
      <c r="RJF203" s="4"/>
      <c r="RJG203" s="4"/>
      <c r="RJH203" s="4"/>
      <c r="RJI203" s="4"/>
      <c r="RJJ203" s="4"/>
      <c r="RJK203" s="4"/>
      <c r="RJL203" s="4"/>
      <c r="RJM203" s="4"/>
      <c r="RJN203" s="4"/>
      <c r="RJO203" s="4"/>
      <c r="RJP203" s="4"/>
      <c r="RJQ203" s="4"/>
      <c r="RJR203" s="4"/>
      <c r="RJS203" s="4"/>
      <c r="RJT203" s="4"/>
      <c r="RJU203" s="4"/>
      <c r="RJV203" s="4"/>
      <c r="RJW203" s="4"/>
      <c r="RJX203" s="4"/>
      <c r="RJY203" s="4"/>
      <c r="RJZ203" s="4"/>
      <c r="RKA203" s="4"/>
      <c r="RKB203" s="4"/>
      <c r="RKC203" s="4"/>
      <c r="RKD203" s="4"/>
      <c r="RKE203" s="4"/>
      <c r="RKF203" s="4"/>
      <c r="RKG203" s="4"/>
      <c r="RKH203" s="4"/>
      <c r="RKI203" s="4"/>
      <c r="RKJ203" s="4"/>
      <c r="RKK203" s="4"/>
      <c r="RKL203" s="4"/>
      <c r="RKM203" s="4"/>
      <c r="RKN203" s="4"/>
      <c r="RKO203" s="4"/>
      <c r="RKP203" s="4"/>
      <c r="RKQ203" s="4"/>
      <c r="RKR203" s="4"/>
      <c r="RKS203" s="4"/>
      <c r="RKT203" s="4"/>
      <c r="RKU203" s="4"/>
      <c r="RKV203" s="4"/>
      <c r="RKW203" s="4"/>
      <c r="RKX203" s="4"/>
      <c r="RKY203" s="4"/>
      <c r="RKZ203" s="4"/>
      <c r="RLA203" s="4"/>
      <c r="RLB203" s="4"/>
      <c r="RLC203" s="4"/>
      <c r="RLD203" s="4"/>
      <c r="RLE203" s="4"/>
      <c r="RLF203" s="4"/>
      <c r="RLG203" s="4"/>
      <c r="RLH203" s="4"/>
      <c r="RLI203" s="4"/>
      <c r="RLJ203" s="4"/>
      <c r="RLK203" s="4"/>
      <c r="RLL203" s="4"/>
      <c r="RLM203" s="4"/>
      <c r="RLN203" s="4"/>
      <c r="RLO203" s="4"/>
      <c r="RLP203" s="4"/>
      <c r="RLQ203" s="4"/>
      <c r="RLR203" s="4"/>
      <c r="RLS203" s="4"/>
      <c r="RLT203" s="4"/>
      <c r="RLU203" s="4"/>
      <c r="RLV203" s="4"/>
      <c r="RLW203" s="4"/>
      <c r="RLX203" s="4"/>
      <c r="RLY203" s="4"/>
      <c r="RLZ203" s="4"/>
      <c r="RMA203" s="4"/>
      <c r="RMB203" s="4"/>
      <c r="RMC203" s="4"/>
      <c r="RMD203" s="4"/>
      <c r="RME203" s="4"/>
      <c r="RMF203" s="4"/>
      <c r="RMG203" s="4"/>
      <c r="RMH203" s="4"/>
      <c r="RMI203" s="4"/>
      <c r="RMJ203" s="4"/>
      <c r="RMK203" s="4"/>
      <c r="RML203" s="4"/>
      <c r="RMM203" s="4"/>
      <c r="RMN203" s="4"/>
      <c r="RMO203" s="4"/>
      <c r="RMP203" s="4"/>
      <c r="RMQ203" s="4"/>
      <c r="RMR203" s="4"/>
      <c r="RMS203" s="4"/>
      <c r="RMT203" s="4"/>
      <c r="RMU203" s="4"/>
      <c r="RMV203" s="4"/>
      <c r="RMW203" s="4"/>
      <c r="RMX203" s="4"/>
      <c r="RMY203" s="4"/>
      <c r="RMZ203" s="4"/>
      <c r="RNA203" s="4"/>
      <c r="RNB203" s="4"/>
      <c r="RNC203" s="4"/>
      <c r="RND203" s="4"/>
      <c r="RNE203" s="4"/>
      <c r="RNF203" s="4"/>
      <c r="RNG203" s="4"/>
      <c r="RNH203" s="4"/>
      <c r="RNI203" s="4"/>
      <c r="RNJ203" s="4"/>
      <c r="RNK203" s="4"/>
      <c r="RNL203" s="4"/>
      <c r="RNM203" s="4"/>
      <c r="RNN203" s="4"/>
      <c r="RNO203" s="4"/>
      <c r="RNP203" s="4"/>
      <c r="RNQ203" s="4"/>
      <c r="RNR203" s="4"/>
      <c r="RNS203" s="4"/>
      <c r="RNT203" s="4"/>
      <c r="RNU203" s="4"/>
      <c r="RNV203" s="4"/>
      <c r="RNW203" s="4"/>
      <c r="RNX203" s="4"/>
      <c r="RNY203" s="4"/>
      <c r="RNZ203" s="4"/>
      <c r="ROA203" s="4"/>
      <c r="ROB203" s="4"/>
      <c r="ROC203" s="4"/>
      <c r="ROD203" s="4"/>
      <c r="ROE203" s="4"/>
      <c r="ROF203" s="4"/>
      <c r="ROG203" s="4"/>
      <c r="ROH203" s="4"/>
      <c r="ROI203" s="4"/>
      <c r="ROJ203" s="4"/>
      <c r="ROK203" s="4"/>
      <c r="ROL203" s="4"/>
      <c r="ROM203" s="4"/>
      <c r="RON203" s="4"/>
      <c r="ROO203" s="4"/>
      <c r="ROP203" s="4"/>
      <c r="ROQ203" s="4"/>
      <c r="ROR203" s="4"/>
      <c r="ROS203" s="4"/>
      <c r="ROT203" s="4"/>
      <c r="ROU203" s="4"/>
      <c r="ROV203" s="4"/>
      <c r="ROW203" s="4"/>
      <c r="ROX203" s="4"/>
      <c r="ROY203" s="4"/>
      <c r="ROZ203" s="4"/>
      <c r="RPA203" s="4"/>
      <c r="RPB203" s="4"/>
      <c r="RPC203" s="4"/>
      <c r="RPD203" s="4"/>
      <c r="RPE203" s="4"/>
      <c r="RPF203" s="4"/>
      <c r="RPG203" s="4"/>
      <c r="RPH203" s="4"/>
      <c r="RPI203" s="4"/>
      <c r="RPJ203" s="4"/>
      <c r="RPK203" s="4"/>
      <c r="RPL203" s="4"/>
      <c r="RPM203" s="4"/>
      <c r="RPN203" s="4"/>
      <c r="RPO203" s="4"/>
      <c r="RPP203" s="4"/>
      <c r="RPQ203" s="4"/>
      <c r="RPR203" s="4"/>
      <c r="RPS203" s="4"/>
      <c r="RPT203" s="4"/>
      <c r="RPU203" s="4"/>
      <c r="RPV203" s="4"/>
      <c r="RPW203" s="4"/>
      <c r="RPX203" s="4"/>
      <c r="RPY203" s="4"/>
      <c r="RPZ203" s="4"/>
      <c r="RQA203" s="4"/>
      <c r="RQB203" s="4"/>
      <c r="RQC203" s="4"/>
      <c r="RQD203" s="4"/>
      <c r="RQE203" s="4"/>
      <c r="RQF203" s="4"/>
      <c r="RQG203" s="4"/>
      <c r="RQH203" s="4"/>
      <c r="RQI203" s="4"/>
      <c r="RQJ203" s="4"/>
      <c r="RQK203" s="4"/>
      <c r="RQL203" s="4"/>
      <c r="RQM203" s="4"/>
      <c r="RQN203" s="4"/>
      <c r="RQO203" s="4"/>
      <c r="RQP203" s="4"/>
      <c r="RQQ203" s="4"/>
      <c r="RQR203" s="4"/>
      <c r="RQS203" s="4"/>
      <c r="RQT203" s="4"/>
      <c r="RQU203" s="4"/>
      <c r="RQV203" s="4"/>
      <c r="RQW203" s="4"/>
      <c r="RQX203" s="4"/>
      <c r="RQY203" s="4"/>
      <c r="RQZ203" s="4"/>
      <c r="RRA203" s="4"/>
      <c r="RRB203" s="4"/>
      <c r="RRC203" s="4"/>
      <c r="RRD203" s="4"/>
      <c r="RRE203" s="4"/>
      <c r="RRF203" s="4"/>
      <c r="RRG203" s="4"/>
      <c r="RRH203" s="4"/>
      <c r="RRI203" s="4"/>
      <c r="RRJ203" s="4"/>
      <c r="RRK203" s="4"/>
      <c r="RRL203" s="4"/>
      <c r="RRM203" s="4"/>
      <c r="RRN203" s="4"/>
      <c r="RRO203" s="4"/>
      <c r="RRP203" s="4"/>
      <c r="RRQ203" s="4"/>
      <c r="RRR203" s="4"/>
      <c r="RRS203" s="4"/>
      <c r="RRT203" s="4"/>
      <c r="RRU203" s="4"/>
      <c r="RRV203" s="4"/>
      <c r="RRW203" s="4"/>
      <c r="RRX203" s="4"/>
      <c r="RRY203" s="4"/>
      <c r="RRZ203" s="4"/>
      <c r="RSA203" s="4"/>
      <c r="RSB203" s="4"/>
      <c r="RSC203" s="4"/>
      <c r="RSD203" s="4"/>
      <c r="RSE203" s="4"/>
      <c r="RSF203" s="4"/>
      <c r="RSG203" s="4"/>
      <c r="RSH203" s="4"/>
      <c r="RSI203" s="4"/>
      <c r="RSJ203" s="4"/>
      <c r="RSK203" s="4"/>
      <c r="RSL203" s="4"/>
      <c r="RSM203" s="4"/>
      <c r="RSN203" s="4"/>
      <c r="RSO203" s="4"/>
      <c r="RSP203" s="4"/>
      <c r="RSQ203" s="4"/>
      <c r="RSR203" s="4"/>
      <c r="RSS203" s="4"/>
      <c r="RST203" s="4"/>
      <c r="RSU203" s="4"/>
      <c r="RSV203" s="4"/>
      <c r="RSW203" s="4"/>
      <c r="RSX203" s="4"/>
      <c r="RSY203" s="4"/>
      <c r="RSZ203" s="4"/>
      <c r="RTA203" s="4"/>
      <c r="RTB203" s="4"/>
      <c r="RTC203" s="4"/>
      <c r="RTD203" s="4"/>
      <c r="RTE203" s="4"/>
      <c r="RTF203" s="4"/>
      <c r="RTG203" s="4"/>
      <c r="RTH203" s="4"/>
      <c r="RTI203" s="4"/>
      <c r="RTJ203" s="4"/>
      <c r="RTK203" s="4"/>
      <c r="RTL203" s="4"/>
      <c r="RTM203" s="4"/>
      <c r="RTN203" s="4"/>
      <c r="RTO203" s="4"/>
      <c r="RTP203" s="4"/>
      <c r="RTQ203" s="4"/>
      <c r="RTR203" s="4"/>
      <c r="RTS203" s="4"/>
      <c r="RTT203" s="4"/>
      <c r="RTU203" s="4"/>
      <c r="RTV203" s="4"/>
      <c r="RTW203" s="4"/>
      <c r="RTX203" s="4"/>
      <c r="RTY203" s="4"/>
      <c r="RTZ203" s="4"/>
      <c r="RUA203" s="4"/>
      <c r="RUB203" s="4"/>
      <c r="RUC203" s="4"/>
      <c r="RUD203" s="4"/>
      <c r="RUE203" s="4"/>
      <c r="RUF203" s="4"/>
      <c r="RUG203" s="4"/>
      <c r="RUH203" s="4"/>
      <c r="RUI203" s="4"/>
      <c r="RUJ203" s="4"/>
      <c r="RUK203" s="4"/>
      <c r="RUL203" s="4"/>
      <c r="RUM203" s="4"/>
      <c r="RUN203" s="4"/>
      <c r="RUO203" s="4"/>
      <c r="RUP203" s="4"/>
      <c r="RUQ203" s="4"/>
      <c r="RUR203" s="4"/>
      <c r="RUS203" s="4"/>
      <c r="RUT203" s="4"/>
      <c r="RUU203" s="4"/>
      <c r="RUV203" s="4"/>
      <c r="RUW203" s="4"/>
      <c r="RUX203" s="4"/>
      <c r="RUY203" s="4"/>
      <c r="RUZ203" s="4"/>
      <c r="RVA203" s="4"/>
      <c r="RVB203" s="4"/>
      <c r="RVC203" s="4"/>
      <c r="RVD203" s="4"/>
      <c r="RVE203" s="4"/>
      <c r="RVF203" s="4"/>
      <c r="RVG203" s="4"/>
      <c r="RVH203" s="4"/>
      <c r="RVI203" s="4"/>
      <c r="RVJ203" s="4"/>
      <c r="RVK203" s="4"/>
      <c r="RVL203" s="4"/>
      <c r="RVM203" s="4"/>
      <c r="RVN203" s="4"/>
      <c r="RVO203" s="4"/>
      <c r="RVP203" s="4"/>
      <c r="RVQ203" s="4"/>
      <c r="RVR203" s="4"/>
      <c r="RVS203" s="4"/>
      <c r="RVT203" s="4"/>
      <c r="RVU203" s="4"/>
      <c r="RVV203" s="4"/>
      <c r="RVW203" s="4"/>
      <c r="RVX203" s="4"/>
      <c r="RVY203" s="4"/>
      <c r="RVZ203" s="4"/>
      <c r="RWA203" s="4"/>
      <c r="RWB203" s="4"/>
      <c r="RWC203" s="4"/>
      <c r="RWD203" s="4"/>
      <c r="RWE203" s="4"/>
      <c r="RWF203" s="4"/>
      <c r="RWG203" s="4"/>
      <c r="RWH203" s="4"/>
      <c r="RWI203" s="4"/>
      <c r="RWJ203" s="4"/>
      <c r="RWK203" s="4"/>
      <c r="RWL203" s="4"/>
      <c r="RWM203" s="4"/>
      <c r="RWN203" s="4"/>
      <c r="RWO203" s="4"/>
      <c r="RWP203" s="4"/>
      <c r="RWQ203" s="4"/>
      <c r="RWR203" s="4"/>
      <c r="RWS203" s="4"/>
      <c r="RWT203" s="4"/>
      <c r="RWU203" s="4"/>
      <c r="RWV203" s="4"/>
      <c r="RWW203" s="4"/>
      <c r="RWX203" s="4"/>
      <c r="RWY203" s="4"/>
      <c r="RWZ203" s="4"/>
      <c r="RXA203" s="4"/>
      <c r="RXB203" s="4"/>
      <c r="RXC203" s="4"/>
      <c r="RXD203" s="4"/>
      <c r="RXE203" s="4"/>
      <c r="RXF203" s="4"/>
      <c r="RXG203" s="4"/>
      <c r="RXH203" s="4"/>
      <c r="RXI203" s="4"/>
      <c r="RXJ203" s="4"/>
      <c r="RXK203" s="4"/>
      <c r="RXL203" s="4"/>
      <c r="RXM203" s="4"/>
      <c r="RXN203" s="4"/>
      <c r="RXO203" s="4"/>
      <c r="RXP203" s="4"/>
      <c r="RXQ203" s="4"/>
      <c r="RXR203" s="4"/>
      <c r="RXS203" s="4"/>
      <c r="RXT203" s="4"/>
      <c r="RXU203" s="4"/>
      <c r="RXV203" s="4"/>
      <c r="RXW203" s="4"/>
      <c r="RXX203" s="4"/>
      <c r="RXY203" s="4"/>
      <c r="RXZ203" s="4"/>
      <c r="RYA203" s="4"/>
      <c r="RYB203" s="4"/>
      <c r="RYC203" s="4"/>
      <c r="RYD203" s="4"/>
      <c r="RYE203" s="4"/>
      <c r="RYF203" s="4"/>
      <c r="RYG203" s="4"/>
      <c r="RYH203" s="4"/>
      <c r="RYI203" s="4"/>
      <c r="RYJ203" s="4"/>
      <c r="RYK203" s="4"/>
      <c r="RYL203" s="4"/>
      <c r="RYM203" s="4"/>
      <c r="RYN203" s="4"/>
      <c r="RYO203" s="4"/>
      <c r="RYP203" s="4"/>
      <c r="RYQ203" s="4"/>
      <c r="RYR203" s="4"/>
      <c r="RYS203" s="4"/>
      <c r="RYT203" s="4"/>
      <c r="RYU203" s="4"/>
      <c r="RYV203" s="4"/>
      <c r="RYW203" s="4"/>
      <c r="RYX203" s="4"/>
      <c r="RYY203" s="4"/>
      <c r="RYZ203" s="4"/>
      <c r="RZA203" s="4"/>
      <c r="RZB203" s="4"/>
      <c r="RZC203" s="4"/>
      <c r="RZD203" s="4"/>
      <c r="RZE203" s="4"/>
      <c r="RZF203" s="4"/>
      <c r="RZG203" s="4"/>
      <c r="RZH203" s="4"/>
      <c r="RZI203" s="4"/>
      <c r="RZJ203" s="4"/>
      <c r="RZK203" s="4"/>
      <c r="RZL203" s="4"/>
      <c r="RZM203" s="4"/>
      <c r="RZN203" s="4"/>
      <c r="RZO203" s="4"/>
      <c r="RZP203" s="4"/>
      <c r="RZQ203" s="4"/>
      <c r="RZR203" s="4"/>
      <c r="RZS203" s="4"/>
      <c r="RZT203" s="4"/>
      <c r="RZU203" s="4"/>
      <c r="RZV203" s="4"/>
      <c r="RZW203" s="4"/>
      <c r="RZX203" s="4"/>
      <c r="RZY203" s="4"/>
      <c r="RZZ203" s="4"/>
      <c r="SAA203" s="4"/>
      <c r="SAB203" s="4"/>
      <c r="SAC203" s="4"/>
      <c r="SAD203" s="4"/>
      <c r="SAE203" s="4"/>
      <c r="SAF203" s="4"/>
      <c r="SAG203" s="4"/>
      <c r="SAH203" s="4"/>
      <c r="SAI203" s="4"/>
      <c r="SAJ203" s="4"/>
      <c r="SAK203" s="4"/>
      <c r="SAL203" s="4"/>
      <c r="SAM203" s="4"/>
      <c r="SAN203" s="4"/>
      <c r="SAO203" s="4"/>
      <c r="SAP203" s="4"/>
      <c r="SAQ203" s="4"/>
      <c r="SAR203" s="4"/>
      <c r="SAS203" s="4"/>
      <c r="SAT203" s="4"/>
      <c r="SAU203" s="4"/>
      <c r="SAV203" s="4"/>
      <c r="SAW203" s="4"/>
      <c r="SAX203" s="4"/>
      <c r="SAY203" s="4"/>
      <c r="SAZ203" s="4"/>
      <c r="SBA203" s="4"/>
      <c r="SBB203" s="4"/>
      <c r="SBC203" s="4"/>
      <c r="SBD203" s="4"/>
      <c r="SBE203" s="4"/>
      <c r="SBF203" s="4"/>
      <c r="SBG203" s="4"/>
      <c r="SBH203" s="4"/>
      <c r="SBI203" s="4"/>
      <c r="SBJ203" s="4"/>
      <c r="SBK203" s="4"/>
      <c r="SBL203" s="4"/>
      <c r="SBM203" s="4"/>
      <c r="SBN203" s="4"/>
      <c r="SBO203" s="4"/>
      <c r="SBP203" s="4"/>
      <c r="SBQ203" s="4"/>
      <c r="SBR203" s="4"/>
      <c r="SBS203" s="4"/>
      <c r="SBT203" s="4"/>
      <c r="SBU203" s="4"/>
      <c r="SBV203" s="4"/>
      <c r="SBW203" s="4"/>
      <c r="SBX203" s="4"/>
      <c r="SBY203" s="4"/>
      <c r="SBZ203" s="4"/>
      <c r="SCA203" s="4"/>
      <c r="SCB203" s="4"/>
      <c r="SCC203" s="4"/>
      <c r="SCD203" s="4"/>
      <c r="SCE203" s="4"/>
      <c r="SCF203" s="4"/>
      <c r="SCG203" s="4"/>
      <c r="SCH203" s="4"/>
      <c r="SCI203" s="4"/>
      <c r="SCJ203" s="4"/>
      <c r="SCK203" s="4"/>
      <c r="SCL203" s="4"/>
      <c r="SCM203" s="4"/>
      <c r="SCN203" s="4"/>
      <c r="SCO203" s="4"/>
      <c r="SCP203" s="4"/>
      <c r="SCQ203" s="4"/>
      <c r="SCR203" s="4"/>
      <c r="SCS203" s="4"/>
      <c r="SCT203" s="4"/>
      <c r="SCU203" s="4"/>
      <c r="SCV203" s="4"/>
      <c r="SCW203" s="4"/>
      <c r="SCX203" s="4"/>
      <c r="SCY203" s="4"/>
      <c r="SCZ203" s="4"/>
      <c r="SDA203" s="4"/>
      <c r="SDB203" s="4"/>
      <c r="SDC203" s="4"/>
      <c r="SDD203" s="4"/>
      <c r="SDE203" s="4"/>
      <c r="SDF203" s="4"/>
      <c r="SDG203" s="4"/>
      <c r="SDH203" s="4"/>
      <c r="SDI203" s="4"/>
      <c r="SDJ203" s="4"/>
      <c r="SDK203" s="4"/>
      <c r="SDL203" s="4"/>
      <c r="SDM203" s="4"/>
      <c r="SDN203" s="4"/>
      <c r="SDO203" s="4"/>
      <c r="SDP203" s="4"/>
      <c r="SDQ203" s="4"/>
      <c r="SDR203" s="4"/>
      <c r="SDS203" s="4"/>
      <c r="SDT203" s="4"/>
      <c r="SDU203" s="4"/>
      <c r="SDV203" s="4"/>
      <c r="SDW203" s="4"/>
      <c r="SDX203" s="4"/>
      <c r="SDY203" s="4"/>
      <c r="SDZ203" s="4"/>
      <c r="SEA203" s="4"/>
      <c r="SEB203" s="4"/>
      <c r="SEC203" s="4"/>
      <c r="SED203" s="4"/>
      <c r="SEE203" s="4"/>
      <c r="SEF203" s="4"/>
      <c r="SEG203" s="4"/>
      <c r="SEH203" s="4"/>
      <c r="SEI203" s="4"/>
      <c r="SEJ203" s="4"/>
      <c r="SEK203" s="4"/>
      <c r="SEL203" s="4"/>
      <c r="SEM203" s="4"/>
      <c r="SEN203" s="4"/>
      <c r="SEO203" s="4"/>
      <c r="SEP203" s="4"/>
      <c r="SEQ203" s="4"/>
      <c r="SER203" s="4"/>
      <c r="SES203" s="4"/>
      <c r="SET203" s="4"/>
      <c r="SEU203" s="4"/>
      <c r="SEV203" s="4"/>
      <c r="SEW203" s="4"/>
      <c r="SEX203" s="4"/>
      <c r="SEY203" s="4"/>
      <c r="SEZ203" s="4"/>
      <c r="SFA203" s="4"/>
      <c r="SFB203" s="4"/>
      <c r="SFC203" s="4"/>
      <c r="SFD203" s="4"/>
      <c r="SFE203" s="4"/>
      <c r="SFF203" s="4"/>
      <c r="SFG203" s="4"/>
      <c r="SFH203" s="4"/>
      <c r="SFI203" s="4"/>
      <c r="SFJ203" s="4"/>
      <c r="SFK203" s="4"/>
      <c r="SFL203" s="4"/>
      <c r="SFM203" s="4"/>
      <c r="SFN203" s="4"/>
      <c r="SFO203" s="4"/>
      <c r="SFP203" s="4"/>
      <c r="SFQ203" s="4"/>
      <c r="SFR203" s="4"/>
      <c r="SFS203" s="4"/>
      <c r="SFT203" s="4"/>
      <c r="SFU203" s="4"/>
      <c r="SFV203" s="4"/>
      <c r="SFW203" s="4"/>
      <c r="SFX203" s="4"/>
      <c r="SFY203" s="4"/>
      <c r="SFZ203" s="4"/>
      <c r="SGA203" s="4"/>
      <c r="SGB203" s="4"/>
      <c r="SGC203" s="4"/>
      <c r="SGD203" s="4"/>
      <c r="SGE203" s="4"/>
      <c r="SGF203" s="4"/>
      <c r="SGG203" s="4"/>
      <c r="SGH203" s="4"/>
      <c r="SGI203" s="4"/>
      <c r="SGJ203" s="4"/>
      <c r="SGK203" s="4"/>
      <c r="SGL203" s="4"/>
      <c r="SGM203" s="4"/>
      <c r="SGN203" s="4"/>
      <c r="SGO203" s="4"/>
      <c r="SGP203" s="4"/>
      <c r="SGQ203" s="4"/>
      <c r="SGR203" s="4"/>
      <c r="SGS203" s="4"/>
      <c r="SGT203" s="4"/>
      <c r="SGU203" s="4"/>
      <c r="SGV203" s="4"/>
      <c r="SGW203" s="4"/>
      <c r="SGX203" s="4"/>
      <c r="SGY203" s="4"/>
      <c r="SGZ203" s="4"/>
      <c r="SHA203" s="4"/>
      <c r="SHB203" s="4"/>
      <c r="SHC203" s="4"/>
      <c r="SHD203" s="4"/>
      <c r="SHE203" s="4"/>
      <c r="SHF203" s="4"/>
      <c r="SHG203" s="4"/>
      <c r="SHH203" s="4"/>
      <c r="SHI203" s="4"/>
      <c r="SHJ203" s="4"/>
      <c r="SHK203" s="4"/>
      <c r="SHL203" s="4"/>
      <c r="SHM203" s="4"/>
      <c r="SHN203" s="4"/>
      <c r="SHO203" s="4"/>
      <c r="SHP203" s="4"/>
      <c r="SHQ203" s="4"/>
      <c r="SHR203" s="4"/>
      <c r="SHS203" s="4"/>
      <c r="SHT203" s="4"/>
      <c r="SHU203" s="4"/>
      <c r="SHV203" s="4"/>
      <c r="SHW203" s="4"/>
      <c r="SHX203" s="4"/>
      <c r="SHY203" s="4"/>
      <c r="SHZ203" s="4"/>
      <c r="SIA203" s="4"/>
      <c r="SIB203" s="4"/>
      <c r="SIC203" s="4"/>
      <c r="SID203" s="4"/>
      <c r="SIE203" s="4"/>
      <c r="SIF203" s="4"/>
      <c r="SIG203" s="4"/>
      <c r="SIH203" s="4"/>
      <c r="SII203" s="4"/>
      <c r="SIJ203" s="4"/>
      <c r="SIK203" s="4"/>
      <c r="SIL203" s="4"/>
      <c r="SIM203" s="4"/>
      <c r="SIN203" s="4"/>
      <c r="SIO203" s="4"/>
      <c r="SIP203" s="4"/>
      <c r="SIQ203" s="4"/>
      <c r="SIR203" s="4"/>
      <c r="SIS203" s="4"/>
      <c r="SIT203" s="4"/>
      <c r="SIU203" s="4"/>
      <c r="SIV203" s="4"/>
      <c r="SIW203" s="4"/>
      <c r="SIX203" s="4"/>
      <c r="SIY203" s="4"/>
      <c r="SIZ203" s="4"/>
      <c r="SJA203" s="4"/>
      <c r="SJB203" s="4"/>
      <c r="SJC203" s="4"/>
      <c r="SJD203" s="4"/>
      <c r="SJE203" s="4"/>
      <c r="SJF203" s="4"/>
      <c r="SJG203" s="4"/>
      <c r="SJH203" s="4"/>
      <c r="SJI203" s="4"/>
      <c r="SJJ203" s="4"/>
      <c r="SJK203" s="4"/>
      <c r="SJL203" s="4"/>
      <c r="SJM203" s="4"/>
      <c r="SJN203" s="4"/>
      <c r="SJO203" s="4"/>
      <c r="SJP203" s="4"/>
      <c r="SJQ203" s="4"/>
      <c r="SJR203" s="4"/>
      <c r="SJS203" s="4"/>
      <c r="SJT203" s="4"/>
      <c r="SJU203" s="4"/>
      <c r="SJV203" s="4"/>
      <c r="SJW203" s="4"/>
      <c r="SJX203" s="4"/>
      <c r="SJY203" s="4"/>
      <c r="SJZ203" s="4"/>
      <c r="SKA203" s="4"/>
      <c r="SKB203" s="4"/>
      <c r="SKC203" s="4"/>
      <c r="SKD203" s="4"/>
      <c r="SKE203" s="4"/>
      <c r="SKF203" s="4"/>
      <c r="SKG203" s="4"/>
      <c r="SKH203" s="4"/>
      <c r="SKI203" s="4"/>
      <c r="SKJ203" s="4"/>
      <c r="SKK203" s="4"/>
      <c r="SKL203" s="4"/>
      <c r="SKM203" s="4"/>
      <c r="SKN203" s="4"/>
      <c r="SKO203" s="4"/>
      <c r="SKP203" s="4"/>
      <c r="SKQ203" s="4"/>
      <c r="SKR203" s="4"/>
      <c r="SKS203" s="4"/>
      <c r="SKT203" s="4"/>
      <c r="SKU203" s="4"/>
      <c r="SKV203" s="4"/>
      <c r="SKW203" s="4"/>
      <c r="SKX203" s="4"/>
      <c r="SKY203" s="4"/>
      <c r="SKZ203" s="4"/>
      <c r="SLA203" s="4"/>
      <c r="SLB203" s="4"/>
      <c r="SLC203" s="4"/>
      <c r="SLD203" s="4"/>
      <c r="SLE203" s="4"/>
      <c r="SLF203" s="4"/>
      <c r="SLG203" s="4"/>
      <c r="SLH203" s="4"/>
      <c r="SLI203" s="4"/>
      <c r="SLJ203" s="4"/>
      <c r="SLK203" s="4"/>
      <c r="SLL203" s="4"/>
      <c r="SLM203" s="4"/>
      <c r="SLN203" s="4"/>
      <c r="SLO203" s="4"/>
      <c r="SLP203" s="4"/>
      <c r="SLQ203" s="4"/>
      <c r="SLR203" s="4"/>
      <c r="SLS203" s="4"/>
      <c r="SLT203" s="4"/>
      <c r="SLU203" s="4"/>
      <c r="SLV203" s="4"/>
      <c r="SLW203" s="4"/>
      <c r="SLX203" s="4"/>
      <c r="SLY203" s="4"/>
      <c r="SLZ203" s="4"/>
      <c r="SMA203" s="4"/>
      <c r="SMB203" s="4"/>
      <c r="SMC203" s="4"/>
      <c r="SMD203" s="4"/>
      <c r="SME203" s="4"/>
      <c r="SMF203" s="4"/>
      <c r="SMG203" s="4"/>
      <c r="SMH203" s="4"/>
      <c r="SMI203" s="4"/>
      <c r="SMJ203" s="4"/>
      <c r="SMK203" s="4"/>
      <c r="SML203" s="4"/>
      <c r="SMM203" s="4"/>
      <c r="SMN203" s="4"/>
      <c r="SMO203" s="4"/>
      <c r="SMP203" s="4"/>
      <c r="SMQ203" s="4"/>
      <c r="SMR203" s="4"/>
      <c r="SMS203" s="4"/>
      <c r="SMT203" s="4"/>
      <c r="SMU203" s="4"/>
      <c r="SMV203" s="4"/>
      <c r="SMW203" s="4"/>
      <c r="SMX203" s="4"/>
      <c r="SMY203" s="4"/>
      <c r="SMZ203" s="4"/>
      <c r="SNA203" s="4"/>
      <c r="SNB203" s="4"/>
      <c r="SNC203" s="4"/>
      <c r="SND203" s="4"/>
      <c r="SNE203" s="4"/>
      <c r="SNF203" s="4"/>
      <c r="SNG203" s="4"/>
      <c r="SNH203" s="4"/>
      <c r="SNI203" s="4"/>
      <c r="SNJ203" s="4"/>
      <c r="SNK203" s="4"/>
      <c r="SNL203" s="4"/>
      <c r="SNM203" s="4"/>
      <c r="SNN203" s="4"/>
      <c r="SNO203" s="4"/>
      <c r="SNP203" s="4"/>
      <c r="SNQ203" s="4"/>
      <c r="SNR203" s="4"/>
      <c r="SNS203" s="4"/>
      <c r="SNT203" s="4"/>
      <c r="SNU203" s="4"/>
      <c r="SNV203" s="4"/>
      <c r="SNW203" s="4"/>
      <c r="SNX203" s="4"/>
      <c r="SNY203" s="4"/>
      <c r="SNZ203" s="4"/>
      <c r="SOA203" s="4"/>
      <c r="SOB203" s="4"/>
      <c r="SOC203" s="4"/>
      <c r="SOD203" s="4"/>
      <c r="SOE203" s="4"/>
      <c r="SOF203" s="4"/>
      <c r="SOG203" s="4"/>
      <c r="SOH203" s="4"/>
      <c r="SOI203" s="4"/>
      <c r="SOJ203" s="4"/>
      <c r="SOK203" s="4"/>
      <c r="SOL203" s="4"/>
      <c r="SOM203" s="4"/>
      <c r="SON203" s="4"/>
      <c r="SOO203" s="4"/>
      <c r="SOP203" s="4"/>
      <c r="SOQ203" s="4"/>
      <c r="SOR203" s="4"/>
      <c r="SOS203" s="4"/>
      <c r="SOT203" s="4"/>
      <c r="SOU203" s="4"/>
      <c r="SOV203" s="4"/>
      <c r="SOW203" s="4"/>
      <c r="SOX203" s="4"/>
      <c r="SOY203" s="4"/>
      <c r="SOZ203" s="4"/>
      <c r="SPA203" s="4"/>
      <c r="SPB203" s="4"/>
      <c r="SPC203" s="4"/>
      <c r="SPD203" s="4"/>
      <c r="SPE203" s="4"/>
      <c r="SPF203" s="4"/>
      <c r="SPG203" s="4"/>
      <c r="SPH203" s="4"/>
      <c r="SPI203" s="4"/>
      <c r="SPJ203" s="4"/>
      <c r="SPK203" s="4"/>
      <c r="SPL203" s="4"/>
      <c r="SPM203" s="4"/>
      <c r="SPN203" s="4"/>
      <c r="SPO203" s="4"/>
      <c r="SPP203" s="4"/>
      <c r="SPQ203" s="4"/>
      <c r="SPR203" s="4"/>
      <c r="SPS203" s="4"/>
      <c r="SPT203" s="4"/>
      <c r="SPU203" s="4"/>
      <c r="SPV203" s="4"/>
      <c r="SPW203" s="4"/>
      <c r="SPX203" s="4"/>
      <c r="SPY203" s="4"/>
      <c r="SPZ203" s="4"/>
      <c r="SQA203" s="4"/>
      <c r="SQB203" s="4"/>
      <c r="SQC203" s="4"/>
      <c r="SQD203" s="4"/>
      <c r="SQE203" s="4"/>
      <c r="SQF203" s="4"/>
      <c r="SQG203" s="4"/>
      <c r="SQH203" s="4"/>
      <c r="SQI203" s="4"/>
      <c r="SQJ203" s="4"/>
      <c r="SQK203" s="4"/>
      <c r="SQL203" s="4"/>
      <c r="SQM203" s="4"/>
      <c r="SQN203" s="4"/>
      <c r="SQO203" s="4"/>
      <c r="SQP203" s="4"/>
      <c r="SQQ203" s="4"/>
      <c r="SQR203" s="4"/>
      <c r="SQS203" s="4"/>
      <c r="SQT203" s="4"/>
      <c r="SQU203" s="4"/>
      <c r="SQV203" s="4"/>
      <c r="SQW203" s="4"/>
      <c r="SQX203" s="4"/>
      <c r="SQY203" s="4"/>
      <c r="SQZ203" s="4"/>
      <c r="SRA203" s="4"/>
      <c r="SRB203" s="4"/>
      <c r="SRC203" s="4"/>
      <c r="SRD203" s="4"/>
      <c r="SRE203" s="4"/>
      <c r="SRF203" s="4"/>
      <c r="SRG203" s="4"/>
      <c r="SRH203" s="4"/>
      <c r="SRI203" s="4"/>
      <c r="SRJ203" s="4"/>
      <c r="SRK203" s="4"/>
      <c r="SRL203" s="4"/>
      <c r="SRM203" s="4"/>
      <c r="SRN203" s="4"/>
      <c r="SRO203" s="4"/>
      <c r="SRP203" s="4"/>
      <c r="SRQ203" s="4"/>
      <c r="SRR203" s="4"/>
      <c r="SRS203" s="4"/>
      <c r="SRT203" s="4"/>
      <c r="SRU203" s="4"/>
      <c r="SRV203" s="4"/>
      <c r="SRW203" s="4"/>
      <c r="SRX203" s="4"/>
      <c r="SRY203" s="4"/>
      <c r="SRZ203" s="4"/>
      <c r="SSA203" s="4"/>
      <c r="SSB203" s="4"/>
      <c r="SSC203" s="4"/>
      <c r="SSD203" s="4"/>
      <c r="SSE203" s="4"/>
      <c r="SSF203" s="4"/>
      <c r="SSG203" s="4"/>
      <c r="SSH203" s="4"/>
      <c r="SSI203" s="4"/>
      <c r="SSJ203" s="4"/>
      <c r="SSK203" s="4"/>
      <c r="SSL203" s="4"/>
      <c r="SSM203" s="4"/>
      <c r="SSN203" s="4"/>
      <c r="SSO203" s="4"/>
      <c r="SSP203" s="4"/>
      <c r="SSQ203" s="4"/>
      <c r="SSR203" s="4"/>
      <c r="SSS203" s="4"/>
      <c r="SST203" s="4"/>
      <c r="SSU203" s="4"/>
      <c r="SSV203" s="4"/>
      <c r="SSW203" s="4"/>
      <c r="SSX203" s="4"/>
      <c r="SSY203" s="4"/>
      <c r="SSZ203" s="4"/>
      <c r="STA203" s="4"/>
      <c r="STB203" s="4"/>
      <c r="STC203" s="4"/>
      <c r="STD203" s="4"/>
      <c r="STE203" s="4"/>
      <c r="STF203" s="4"/>
      <c r="STG203" s="4"/>
      <c r="STH203" s="4"/>
      <c r="STI203" s="4"/>
      <c r="STJ203" s="4"/>
      <c r="STK203" s="4"/>
      <c r="STL203" s="4"/>
      <c r="STM203" s="4"/>
      <c r="STN203" s="4"/>
      <c r="STO203" s="4"/>
      <c r="STP203" s="4"/>
      <c r="STQ203" s="4"/>
      <c r="STR203" s="4"/>
      <c r="STS203" s="4"/>
      <c r="STT203" s="4"/>
      <c r="STU203" s="4"/>
      <c r="STV203" s="4"/>
      <c r="STW203" s="4"/>
      <c r="STX203" s="4"/>
      <c r="STY203" s="4"/>
      <c r="STZ203" s="4"/>
      <c r="SUA203" s="4"/>
      <c r="SUB203" s="4"/>
      <c r="SUC203" s="4"/>
      <c r="SUD203" s="4"/>
      <c r="SUE203" s="4"/>
      <c r="SUF203" s="4"/>
      <c r="SUG203" s="4"/>
      <c r="SUH203" s="4"/>
      <c r="SUI203" s="4"/>
      <c r="SUJ203" s="4"/>
      <c r="SUK203" s="4"/>
      <c r="SUL203" s="4"/>
      <c r="SUM203" s="4"/>
      <c r="SUN203" s="4"/>
      <c r="SUO203" s="4"/>
      <c r="SUP203" s="4"/>
      <c r="SUQ203" s="4"/>
      <c r="SUR203" s="4"/>
      <c r="SUS203" s="4"/>
      <c r="SUT203" s="4"/>
      <c r="SUU203" s="4"/>
      <c r="SUV203" s="4"/>
      <c r="SUW203" s="4"/>
      <c r="SUX203" s="4"/>
      <c r="SUY203" s="4"/>
      <c r="SUZ203" s="4"/>
      <c r="SVA203" s="4"/>
      <c r="SVB203" s="4"/>
      <c r="SVC203" s="4"/>
      <c r="SVD203" s="4"/>
      <c r="SVE203" s="4"/>
      <c r="SVF203" s="4"/>
      <c r="SVG203" s="4"/>
      <c r="SVH203" s="4"/>
      <c r="SVI203" s="4"/>
      <c r="SVJ203" s="4"/>
      <c r="SVK203" s="4"/>
      <c r="SVL203" s="4"/>
      <c r="SVM203" s="4"/>
      <c r="SVN203" s="4"/>
      <c r="SVO203" s="4"/>
      <c r="SVP203" s="4"/>
      <c r="SVQ203" s="4"/>
      <c r="SVR203" s="4"/>
      <c r="SVS203" s="4"/>
      <c r="SVT203" s="4"/>
      <c r="SVU203" s="4"/>
      <c r="SVV203" s="4"/>
      <c r="SVW203" s="4"/>
      <c r="SVX203" s="4"/>
      <c r="SVY203" s="4"/>
      <c r="SVZ203" s="4"/>
      <c r="SWA203" s="4"/>
      <c r="SWB203" s="4"/>
      <c r="SWC203" s="4"/>
      <c r="SWD203" s="4"/>
      <c r="SWE203" s="4"/>
      <c r="SWF203" s="4"/>
      <c r="SWG203" s="4"/>
      <c r="SWH203" s="4"/>
      <c r="SWI203" s="4"/>
      <c r="SWJ203" s="4"/>
      <c r="SWK203" s="4"/>
      <c r="SWL203" s="4"/>
      <c r="SWM203" s="4"/>
      <c r="SWN203" s="4"/>
      <c r="SWO203" s="4"/>
      <c r="SWP203" s="4"/>
      <c r="SWQ203" s="4"/>
      <c r="SWR203" s="4"/>
      <c r="SWS203" s="4"/>
      <c r="SWT203" s="4"/>
      <c r="SWU203" s="4"/>
      <c r="SWV203" s="4"/>
      <c r="SWW203" s="4"/>
      <c r="SWX203" s="4"/>
      <c r="SWY203" s="4"/>
      <c r="SWZ203" s="4"/>
      <c r="SXA203" s="4"/>
      <c r="SXB203" s="4"/>
      <c r="SXC203" s="4"/>
      <c r="SXD203" s="4"/>
      <c r="SXE203" s="4"/>
      <c r="SXF203" s="4"/>
      <c r="SXG203" s="4"/>
      <c r="SXH203" s="4"/>
      <c r="SXI203" s="4"/>
      <c r="SXJ203" s="4"/>
      <c r="SXK203" s="4"/>
      <c r="SXL203" s="4"/>
      <c r="SXM203" s="4"/>
      <c r="SXN203" s="4"/>
      <c r="SXO203" s="4"/>
      <c r="SXP203" s="4"/>
      <c r="SXQ203" s="4"/>
      <c r="SXR203" s="4"/>
      <c r="SXS203" s="4"/>
      <c r="SXT203" s="4"/>
      <c r="SXU203" s="4"/>
      <c r="SXV203" s="4"/>
      <c r="SXW203" s="4"/>
      <c r="SXX203" s="4"/>
      <c r="SXY203" s="4"/>
      <c r="SXZ203" s="4"/>
      <c r="SYA203" s="4"/>
      <c r="SYB203" s="4"/>
      <c r="SYC203" s="4"/>
      <c r="SYD203" s="4"/>
      <c r="SYE203" s="4"/>
      <c r="SYF203" s="4"/>
      <c r="SYG203" s="4"/>
      <c r="SYH203" s="4"/>
      <c r="SYI203" s="4"/>
      <c r="SYJ203" s="4"/>
      <c r="SYK203" s="4"/>
      <c r="SYL203" s="4"/>
      <c r="SYM203" s="4"/>
      <c r="SYN203" s="4"/>
      <c r="SYO203" s="4"/>
      <c r="SYP203" s="4"/>
      <c r="SYQ203" s="4"/>
      <c r="SYR203" s="4"/>
      <c r="SYS203" s="4"/>
      <c r="SYT203" s="4"/>
      <c r="SYU203" s="4"/>
      <c r="SYV203" s="4"/>
      <c r="SYW203" s="4"/>
      <c r="SYX203" s="4"/>
      <c r="SYY203" s="4"/>
      <c r="SYZ203" s="4"/>
      <c r="SZA203" s="4"/>
      <c r="SZB203" s="4"/>
      <c r="SZC203" s="4"/>
      <c r="SZD203" s="4"/>
      <c r="SZE203" s="4"/>
      <c r="SZF203" s="4"/>
      <c r="SZG203" s="4"/>
      <c r="SZH203" s="4"/>
      <c r="SZI203" s="4"/>
      <c r="SZJ203" s="4"/>
      <c r="SZK203" s="4"/>
      <c r="SZL203" s="4"/>
      <c r="SZM203" s="4"/>
      <c r="SZN203" s="4"/>
      <c r="SZO203" s="4"/>
      <c r="SZP203" s="4"/>
      <c r="SZQ203" s="4"/>
      <c r="SZR203" s="4"/>
      <c r="SZS203" s="4"/>
      <c r="SZT203" s="4"/>
      <c r="SZU203" s="4"/>
      <c r="SZV203" s="4"/>
      <c r="SZW203" s="4"/>
      <c r="SZX203" s="4"/>
      <c r="SZY203" s="4"/>
      <c r="SZZ203" s="4"/>
      <c r="TAA203" s="4"/>
      <c r="TAB203" s="4"/>
      <c r="TAC203" s="4"/>
      <c r="TAD203" s="4"/>
      <c r="TAE203" s="4"/>
      <c r="TAF203" s="4"/>
      <c r="TAG203" s="4"/>
      <c r="TAH203" s="4"/>
      <c r="TAI203" s="4"/>
      <c r="TAJ203" s="4"/>
      <c r="TAK203" s="4"/>
      <c r="TAL203" s="4"/>
      <c r="TAM203" s="4"/>
      <c r="TAN203" s="4"/>
      <c r="TAO203" s="4"/>
      <c r="TAP203" s="4"/>
      <c r="TAQ203" s="4"/>
      <c r="TAR203" s="4"/>
      <c r="TAS203" s="4"/>
      <c r="TAT203" s="4"/>
      <c r="TAU203" s="4"/>
      <c r="TAV203" s="4"/>
      <c r="TAW203" s="4"/>
      <c r="TAX203" s="4"/>
      <c r="TAY203" s="4"/>
      <c r="TAZ203" s="4"/>
      <c r="TBA203" s="4"/>
      <c r="TBB203" s="4"/>
      <c r="TBC203" s="4"/>
      <c r="TBD203" s="4"/>
      <c r="TBE203" s="4"/>
      <c r="TBF203" s="4"/>
      <c r="TBG203" s="4"/>
      <c r="TBH203" s="4"/>
      <c r="TBI203" s="4"/>
      <c r="TBJ203" s="4"/>
      <c r="TBK203" s="4"/>
      <c r="TBL203" s="4"/>
      <c r="TBM203" s="4"/>
      <c r="TBN203" s="4"/>
      <c r="TBO203" s="4"/>
      <c r="TBP203" s="4"/>
      <c r="TBQ203" s="4"/>
      <c r="TBR203" s="4"/>
      <c r="TBS203" s="4"/>
      <c r="TBT203" s="4"/>
      <c r="TBU203" s="4"/>
      <c r="TBV203" s="4"/>
      <c r="TBW203" s="4"/>
      <c r="TBX203" s="4"/>
      <c r="TBY203" s="4"/>
      <c r="TBZ203" s="4"/>
      <c r="TCA203" s="4"/>
      <c r="TCB203" s="4"/>
      <c r="TCC203" s="4"/>
      <c r="TCD203" s="4"/>
      <c r="TCE203" s="4"/>
      <c r="TCF203" s="4"/>
      <c r="TCG203" s="4"/>
      <c r="TCH203" s="4"/>
      <c r="TCI203" s="4"/>
      <c r="TCJ203" s="4"/>
      <c r="TCK203" s="4"/>
      <c r="TCL203" s="4"/>
      <c r="TCM203" s="4"/>
      <c r="TCN203" s="4"/>
      <c r="TCO203" s="4"/>
      <c r="TCP203" s="4"/>
      <c r="TCQ203" s="4"/>
      <c r="TCR203" s="4"/>
      <c r="TCS203" s="4"/>
      <c r="TCT203" s="4"/>
      <c r="TCU203" s="4"/>
      <c r="TCV203" s="4"/>
      <c r="TCW203" s="4"/>
      <c r="TCX203" s="4"/>
      <c r="TCY203" s="4"/>
      <c r="TCZ203" s="4"/>
      <c r="TDA203" s="4"/>
      <c r="TDB203" s="4"/>
      <c r="TDC203" s="4"/>
      <c r="TDD203" s="4"/>
      <c r="TDE203" s="4"/>
      <c r="TDF203" s="4"/>
      <c r="TDG203" s="4"/>
      <c r="TDH203" s="4"/>
      <c r="TDI203" s="4"/>
      <c r="TDJ203" s="4"/>
      <c r="TDK203" s="4"/>
      <c r="TDL203" s="4"/>
      <c r="TDM203" s="4"/>
      <c r="TDN203" s="4"/>
      <c r="TDO203" s="4"/>
      <c r="TDP203" s="4"/>
      <c r="TDQ203" s="4"/>
      <c r="TDR203" s="4"/>
      <c r="TDS203" s="4"/>
      <c r="TDT203" s="4"/>
      <c r="TDU203" s="4"/>
      <c r="TDV203" s="4"/>
      <c r="TDW203" s="4"/>
      <c r="TDX203" s="4"/>
      <c r="TDY203" s="4"/>
      <c r="TDZ203" s="4"/>
      <c r="TEA203" s="4"/>
      <c r="TEB203" s="4"/>
      <c r="TEC203" s="4"/>
      <c r="TED203" s="4"/>
      <c r="TEE203" s="4"/>
      <c r="TEF203" s="4"/>
      <c r="TEG203" s="4"/>
      <c r="TEH203" s="4"/>
      <c r="TEI203" s="4"/>
      <c r="TEJ203" s="4"/>
      <c r="TEK203" s="4"/>
      <c r="TEL203" s="4"/>
      <c r="TEM203" s="4"/>
      <c r="TEN203" s="4"/>
      <c r="TEO203" s="4"/>
      <c r="TEP203" s="4"/>
      <c r="TEQ203" s="4"/>
      <c r="TER203" s="4"/>
      <c r="TES203" s="4"/>
      <c r="TET203" s="4"/>
      <c r="TEU203" s="4"/>
      <c r="TEV203" s="4"/>
      <c r="TEW203" s="4"/>
      <c r="TEX203" s="4"/>
      <c r="TEY203" s="4"/>
      <c r="TEZ203" s="4"/>
      <c r="TFA203" s="4"/>
      <c r="TFB203" s="4"/>
      <c r="TFC203" s="4"/>
      <c r="TFD203" s="4"/>
      <c r="TFE203" s="4"/>
      <c r="TFF203" s="4"/>
      <c r="TFG203" s="4"/>
      <c r="TFH203" s="4"/>
      <c r="TFI203" s="4"/>
      <c r="TFJ203" s="4"/>
      <c r="TFK203" s="4"/>
      <c r="TFL203" s="4"/>
      <c r="TFM203" s="4"/>
      <c r="TFN203" s="4"/>
      <c r="TFO203" s="4"/>
      <c r="TFP203" s="4"/>
      <c r="TFQ203" s="4"/>
      <c r="TFR203" s="4"/>
      <c r="TFS203" s="4"/>
      <c r="TFT203" s="4"/>
      <c r="TFU203" s="4"/>
      <c r="TFV203" s="4"/>
      <c r="TFW203" s="4"/>
      <c r="TFX203" s="4"/>
      <c r="TFY203" s="4"/>
      <c r="TFZ203" s="4"/>
      <c r="TGA203" s="4"/>
      <c r="TGB203" s="4"/>
      <c r="TGC203" s="4"/>
      <c r="TGD203" s="4"/>
      <c r="TGE203" s="4"/>
      <c r="TGF203" s="4"/>
      <c r="TGG203" s="4"/>
      <c r="TGH203" s="4"/>
      <c r="TGI203" s="4"/>
      <c r="TGJ203" s="4"/>
      <c r="TGK203" s="4"/>
      <c r="TGL203" s="4"/>
      <c r="TGM203" s="4"/>
      <c r="TGN203" s="4"/>
      <c r="TGO203" s="4"/>
      <c r="TGP203" s="4"/>
      <c r="TGQ203" s="4"/>
      <c r="TGR203" s="4"/>
      <c r="TGS203" s="4"/>
      <c r="TGT203" s="4"/>
      <c r="TGU203" s="4"/>
      <c r="TGV203" s="4"/>
      <c r="TGW203" s="4"/>
      <c r="TGX203" s="4"/>
      <c r="TGY203" s="4"/>
      <c r="TGZ203" s="4"/>
      <c r="THA203" s="4"/>
      <c r="THB203" s="4"/>
      <c r="THC203" s="4"/>
      <c r="THD203" s="4"/>
      <c r="THE203" s="4"/>
      <c r="THF203" s="4"/>
      <c r="THG203" s="4"/>
      <c r="THH203" s="4"/>
      <c r="THI203" s="4"/>
      <c r="THJ203" s="4"/>
      <c r="THK203" s="4"/>
      <c r="THL203" s="4"/>
      <c r="THM203" s="4"/>
      <c r="THN203" s="4"/>
      <c r="THO203" s="4"/>
      <c r="THP203" s="4"/>
      <c r="THQ203" s="4"/>
      <c r="THR203" s="4"/>
      <c r="THS203" s="4"/>
      <c r="THT203" s="4"/>
      <c r="THU203" s="4"/>
      <c r="THV203" s="4"/>
      <c r="THW203" s="4"/>
      <c r="THX203" s="4"/>
      <c r="THY203" s="4"/>
      <c r="THZ203" s="4"/>
      <c r="TIA203" s="4"/>
      <c r="TIB203" s="4"/>
      <c r="TIC203" s="4"/>
      <c r="TID203" s="4"/>
      <c r="TIE203" s="4"/>
      <c r="TIF203" s="4"/>
      <c r="TIG203" s="4"/>
      <c r="TIH203" s="4"/>
      <c r="TII203" s="4"/>
      <c r="TIJ203" s="4"/>
      <c r="TIK203" s="4"/>
      <c r="TIL203" s="4"/>
      <c r="TIM203" s="4"/>
      <c r="TIN203" s="4"/>
      <c r="TIO203" s="4"/>
      <c r="TIP203" s="4"/>
      <c r="TIQ203" s="4"/>
      <c r="TIR203" s="4"/>
      <c r="TIS203" s="4"/>
      <c r="TIT203" s="4"/>
      <c r="TIU203" s="4"/>
      <c r="TIV203" s="4"/>
      <c r="TIW203" s="4"/>
      <c r="TIX203" s="4"/>
      <c r="TIY203" s="4"/>
      <c r="TIZ203" s="4"/>
      <c r="TJA203" s="4"/>
      <c r="TJB203" s="4"/>
      <c r="TJC203" s="4"/>
      <c r="TJD203" s="4"/>
      <c r="TJE203" s="4"/>
      <c r="TJF203" s="4"/>
      <c r="TJG203" s="4"/>
      <c r="TJH203" s="4"/>
      <c r="TJI203" s="4"/>
      <c r="TJJ203" s="4"/>
      <c r="TJK203" s="4"/>
      <c r="TJL203" s="4"/>
      <c r="TJM203" s="4"/>
      <c r="TJN203" s="4"/>
      <c r="TJO203" s="4"/>
      <c r="TJP203" s="4"/>
      <c r="TJQ203" s="4"/>
      <c r="TJR203" s="4"/>
      <c r="TJS203" s="4"/>
      <c r="TJT203" s="4"/>
      <c r="TJU203" s="4"/>
      <c r="TJV203" s="4"/>
      <c r="TJW203" s="4"/>
      <c r="TJX203" s="4"/>
      <c r="TJY203" s="4"/>
      <c r="TJZ203" s="4"/>
      <c r="TKA203" s="4"/>
      <c r="TKB203" s="4"/>
      <c r="TKC203" s="4"/>
      <c r="TKD203" s="4"/>
      <c r="TKE203" s="4"/>
      <c r="TKF203" s="4"/>
      <c r="TKG203" s="4"/>
      <c r="TKH203" s="4"/>
      <c r="TKI203" s="4"/>
      <c r="TKJ203" s="4"/>
      <c r="TKK203" s="4"/>
      <c r="TKL203" s="4"/>
      <c r="TKM203" s="4"/>
      <c r="TKN203" s="4"/>
      <c r="TKO203" s="4"/>
      <c r="TKP203" s="4"/>
      <c r="TKQ203" s="4"/>
      <c r="TKR203" s="4"/>
      <c r="TKS203" s="4"/>
      <c r="TKT203" s="4"/>
      <c r="TKU203" s="4"/>
      <c r="TKV203" s="4"/>
      <c r="TKW203" s="4"/>
      <c r="TKX203" s="4"/>
      <c r="TKY203" s="4"/>
      <c r="TKZ203" s="4"/>
      <c r="TLA203" s="4"/>
      <c r="TLB203" s="4"/>
      <c r="TLC203" s="4"/>
      <c r="TLD203" s="4"/>
      <c r="TLE203" s="4"/>
      <c r="TLF203" s="4"/>
      <c r="TLG203" s="4"/>
      <c r="TLH203" s="4"/>
      <c r="TLI203" s="4"/>
      <c r="TLJ203" s="4"/>
      <c r="TLK203" s="4"/>
      <c r="TLL203" s="4"/>
      <c r="TLM203" s="4"/>
      <c r="TLN203" s="4"/>
      <c r="TLO203" s="4"/>
      <c r="TLP203" s="4"/>
      <c r="TLQ203" s="4"/>
      <c r="TLR203" s="4"/>
      <c r="TLS203" s="4"/>
      <c r="TLT203" s="4"/>
      <c r="TLU203" s="4"/>
      <c r="TLV203" s="4"/>
      <c r="TLW203" s="4"/>
      <c r="TLX203" s="4"/>
      <c r="TLY203" s="4"/>
      <c r="TLZ203" s="4"/>
      <c r="TMA203" s="4"/>
      <c r="TMB203" s="4"/>
      <c r="TMC203" s="4"/>
      <c r="TMD203" s="4"/>
      <c r="TME203" s="4"/>
      <c r="TMF203" s="4"/>
      <c r="TMG203" s="4"/>
      <c r="TMH203" s="4"/>
      <c r="TMI203" s="4"/>
      <c r="TMJ203" s="4"/>
      <c r="TMK203" s="4"/>
      <c r="TML203" s="4"/>
      <c r="TMM203" s="4"/>
      <c r="TMN203" s="4"/>
      <c r="TMO203" s="4"/>
      <c r="TMP203" s="4"/>
      <c r="TMQ203" s="4"/>
      <c r="TMR203" s="4"/>
      <c r="TMS203" s="4"/>
      <c r="TMT203" s="4"/>
      <c r="TMU203" s="4"/>
      <c r="TMV203" s="4"/>
      <c r="TMW203" s="4"/>
      <c r="TMX203" s="4"/>
      <c r="TMY203" s="4"/>
      <c r="TMZ203" s="4"/>
      <c r="TNA203" s="4"/>
      <c r="TNB203" s="4"/>
      <c r="TNC203" s="4"/>
      <c r="TND203" s="4"/>
      <c r="TNE203" s="4"/>
      <c r="TNF203" s="4"/>
      <c r="TNG203" s="4"/>
      <c r="TNH203" s="4"/>
      <c r="TNI203" s="4"/>
      <c r="TNJ203" s="4"/>
      <c r="TNK203" s="4"/>
      <c r="TNL203" s="4"/>
      <c r="TNM203" s="4"/>
      <c r="TNN203" s="4"/>
      <c r="TNO203" s="4"/>
      <c r="TNP203" s="4"/>
      <c r="TNQ203" s="4"/>
      <c r="TNR203" s="4"/>
      <c r="TNS203" s="4"/>
      <c r="TNT203" s="4"/>
      <c r="TNU203" s="4"/>
      <c r="TNV203" s="4"/>
      <c r="TNW203" s="4"/>
      <c r="TNX203" s="4"/>
      <c r="TNY203" s="4"/>
      <c r="TNZ203" s="4"/>
      <c r="TOA203" s="4"/>
      <c r="TOB203" s="4"/>
      <c r="TOC203" s="4"/>
      <c r="TOD203" s="4"/>
      <c r="TOE203" s="4"/>
      <c r="TOF203" s="4"/>
      <c r="TOG203" s="4"/>
      <c r="TOH203" s="4"/>
      <c r="TOI203" s="4"/>
      <c r="TOJ203" s="4"/>
      <c r="TOK203" s="4"/>
      <c r="TOL203" s="4"/>
      <c r="TOM203" s="4"/>
      <c r="TON203" s="4"/>
      <c r="TOO203" s="4"/>
      <c r="TOP203" s="4"/>
      <c r="TOQ203" s="4"/>
      <c r="TOR203" s="4"/>
      <c r="TOS203" s="4"/>
      <c r="TOT203" s="4"/>
      <c r="TOU203" s="4"/>
      <c r="TOV203" s="4"/>
      <c r="TOW203" s="4"/>
      <c r="TOX203" s="4"/>
      <c r="TOY203" s="4"/>
      <c r="TOZ203" s="4"/>
      <c r="TPA203" s="4"/>
      <c r="TPB203" s="4"/>
      <c r="TPC203" s="4"/>
      <c r="TPD203" s="4"/>
      <c r="TPE203" s="4"/>
      <c r="TPF203" s="4"/>
      <c r="TPG203" s="4"/>
      <c r="TPH203" s="4"/>
      <c r="TPI203" s="4"/>
      <c r="TPJ203" s="4"/>
      <c r="TPK203" s="4"/>
      <c r="TPL203" s="4"/>
      <c r="TPM203" s="4"/>
      <c r="TPN203" s="4"/>
      <c r="TPO203" s="4"/>
      <c r="TPP203" s="4"/>
      <c r="TPQ203" s="4"/>
      <c r="TPR203" s="4"/>
      <c r="TPS203" s="4"/>
      <c r="TPT203" s="4"/>
      <c r="TPU203" s="4"/>
      <c r="TPV203" s="4"/>
      <c r="TPW203" s="4"/>
      <c r="TPX203" s="4"/>
      <c r="TPY203" s="4"/>
      <c r="TPZ203" s="4"/>
      <c r="TQA203" s="4"/>
      <c r="TQB203" s="4"/>
      <c r="TQC203" s="4"/>
      <c r="TQD203" s="4"/>
      <c r="TQE203" s="4"/>
      <c r="TQF203" s="4"/>
      <c r="TQG203" s="4"/>
      <c r="TQH203" s="4"/>
      <c r="TQI203" s="4"/>
      <c r="TQJ203" s="4"/>
      <c r="TQK203" s="4"/>
      <c r="TQL203" s="4"/>
      <c r="TQM203" s="4"/>
      <c r="TQN203" s="4"/>
      <c r="TQO203" s="4"/>
      <c r="TQP203" s="4"/>
      <c r="TQQ203" s="4"/>
      <c r="TQR203" s="4"/>
      <c r="TQS203" s="4"/>
      <c r="TQT203" s="4"/>
      <c r="TQU203" s="4"/>
      <c r="TQV203" s="4"/>
      <c r="TQW203" s="4"/>
      <c r="TQX203" s="4"/>
      <c r="TQY203" s="4"/>
      <c r="TQZ203" s="4"/>
      <c r="TRA203" s="4"/>
      <c r="TRB203" s="4"/>
      <c r="TRC203" s="4"/>
      <c r="TRD203" s="4"/>
      <c r="TRE203" s="4"/>
      <c r="TRF203" s="4"/>
      <c r="TRG203" s="4"/>
      <c r="TRH203" s="4"/>
      <c r="TRI203" s="4"/>
      <c r="TRJ203" s="4"/>
      <c r="TRK203" s="4"/>
      <c r="TRL203" s="4"/>
      <c r="TRM203" s="4"/>
      <c r="TRN203" s="4"/>
      <c r="TRO203" s="4"/>
      <c r="TRP203" s="4"/>
      <c r="TRQ203" s="4"/>
      <c r="TRR203" s="4"/>
      <c r="TRS203" s="4"/>
      <c r="TRT203" s="4"/>
      <c r="TRU203" s="4"/>
      <c r="TRV203" s="4"/>
      <c r="TRW203" s="4"/>
      <c r="TRX203" s="4"/>
      <c r="TRY203" s="4"/>
      <c r="TRZ203" s="4"/>
      <c r="TSA203" s="4"/>
      <c r="TSB203" s="4"/>
      <c r="TSC203" s="4"/>
      <c r="TSD203" s="4"/>
      <c r="TSE203" s="4"/>
      <c r="TSF203" s="4"/>
      <c r="TSG203" s="4"/>
      <c r="TSH203" s="4"/>
      <c r="TSI203" s="4"/>
      <c r="TSJ203" s="4"/>
      <c r="TSK203" s="4"/>
      <c r="TSL203" s="4"/>
      <c r="TSM203" s="4"/>
      <c r="TSN203" s="4"/>
      <c r="TSO203" s="4"/>
      <c r="TSP203" s="4"/>
      <c r="TSQ203" s="4"/>
      <c r="TSR203" s="4"/>
      <c r="TSS203" s="4"/>
      <c r="TST203" s="4"/>
      <c r="TSU203" s="4"/>
      <c r="TSV203" s="4"/>
      <c r="TSW203" s="4"/>
      <c r="TSX203" s="4"/>
      <c r="TSY203" s="4"/>
      <c r="TSZ203" s="4"/>
      <c r="TTA203" s="4"/>
      <c r="TTB203" s="4"/>
      <c r="TTC203" s="4"/>
      <c r="TTD203" s="4"/>
      <c r="TTE203" s="4"/>
      <c r="TTF203" s="4"/>
      <c r="TTG203" s="4"/>
      <c r="TTH203" s="4"/>
      <c r="TTI203" s="4"/>
      <c r="TTJ203" s="4"/>
      <c r="TTK203" s="4"/>
      <c r="TTL203" s="4"/>
      <c r="TTM203" s="4"/>
      <c r="TTN203" s="4"/>
      <c r="TTO203" s="4"/>
      <c r="TTP203" s="4"/>
      <c r="TTQ203" s="4"/>
      <c r="TTR203" s="4"/>
      <c r="TTS203" s="4"/>
      <c r="TTT203" s="4"/>
      <c r="TTU203" s="4"/>
      <c r="TTV203" s="4"/>
      <c r="TTW203" s="4"/>
      <c r="TTX203" s="4"/>
      <c r="TTY203" s="4"/>
      <c r="TTZ203" s="4"/>
      <c r="TUA203" s="4"/>
      <c r="TUB203" s="4"/>
      <c r="TUC203" s="4"/>
      <c r="TUD203" s="4"/>
      <c r="TUE203" s="4"/>
      <c r="TUF203" s="4"/>
      <c r="TUG203" s="4"/>
      <c r="TUH203" s="4"/>
      <c r="TUI203" s="4"/>
      <c r="TUJ203" s="4"/>
      <c r="TUK203" s="4"/>
      <c r="TUL203" s="4"/>
      <c r="TUM203" s="4"/>
      <c r="TUN203" s="4"/>
      <c r="TUO203" s="4"/>
      <c r="TUP203" s="4"/>
      <c r="TUQ203" s="4"/>
      <c r="TUR203" s="4"/>
      <c r="TUS203" s="4"/>
      <c r="TUT203" s="4"/>
      <c r="TUU203" s="4"/>
      <c r="TUV203" s="4"/>
      <c r="TUW203" s="4"/>
      <c r="TUX203" s="4"/>
      <c r="TUY203" s="4"/>
      <c r="TUZ203" s="4"/>
      <c r="TVA203" s="4"/>
      <c r="TVB203" s="4"/>
      <c r="TVC203" s="4"/>
      <c r="TVD203" s="4"/>
      <c r="TVE203" s="4"/>
      <c r="TVF203" s="4"/>
      <c r="TVG203" s="4"/>
      <c r="TVH203" s="4"/>
      <c r="TVI203" s="4"/>
      <c r="TVJ203" s="4"/>
      <c r="TVK203" s="4"/>
      <c r="TVL203" s="4"/>
      <c r="TVM203" s="4"/>
      <c r="TVN203" s="4"/>
      <c r="TVO203" s="4"/>
      <c r="TVP203" s="4"/>
      <c r="TVQ203" s="4"/>
      <c r="TVR203" s="4"/>
      <c r="TVS203" s="4"/>
      <c r="TVT203" s="4"/>
      <c r="TVU203" s="4"/>
      <c r="TVV203" s="4"/>
      <c r="TVW203" s="4"/>
      <c r="TVX203" s="4"/>
      <c r="TVY203" s="4"/>
      <c r="TVZ203" s="4"/>
      <c r="TWA203" s="4"/>
      <c r="TWB203" s="4"/>
      <c r="TWC203" s="4"/>
      <c r="TWD203" s="4"/>
      <c r="TWE203" s="4"/>
      <c r="TWF203" s="4"/>
      <c r="TWG203" s="4"/>
      <c r="TWH203" s="4"/>
      <c r="TWI203" s="4"/>
      <c r="TWJ203" s="4"/>
      <c r="TWK203" s="4"/>
      <c r="TWL203" s="4"/>
      <c r="TWM203" s="4"/>
      <c r="TWN203" s="4"/>
      <c r="TWO203" s="4"/>
      <c r="TWP203" s="4"/>
      <c r="TWQ203" s="4"/>
      <c r="TWR203" s="4"/>
      <c r="TWS203" s="4"/>
      <c r="TWT203" s="4"/>
      <c r="TWU203" s="4"/>
      <c r="TWV203" s="4"/>
      <c r="TWW203" s="4"/>
      <c r="TWX203" s="4"/>
      <c r="TWY203" s="4"/>
      <c r="TWZ203" s="4"/>
      <c r="TXA203" s="4"/>
      <c r="TXB203" s="4"/>
      <c r="TXC203" s="4"/>
      <c r="TXD203" s="4"/>
      <c r="TXE203" s="4"/>
      <c r="TXF203" s="4"/>
      <c r="TXG203" s="4"/>
      <c r="TXH203" s="4"/>
      <c r="TXI203" s="4"/>
      <c r="TXJ203" s="4"/>
      <c r="TXK203" s="4"/>
      <c r="TXL203" s="4"/>
      <c r="TXM203" s="4"/>
      <c r="TXN203" s="4"/>
      <c r="TXO203" s="4"/>
      <c r="TXP203" s="4"/>
      <c r="TXQ203" s="4"/>
      <c r="TXR203" s="4"/>
      <c r="TXS203" s="4"/>
      <c r="TXT203" s="4"/>
      <c r="TXU203" s="4"/>
      <c r="TXV203" s="4"/>
      <c r="TXW203" s="4"/>
      <c r="TXX203" s="4"/>
      <c r="TXY203" s="4"/>
      <c r="TXZ203" s="4"/>
      <c r="TYA203" s="4"/>
      <c r="TYB203" s="4"/>
      <c r="TYC203" s="4"/>
      <c r="TYD203" s="4"/>
      <c r="TYE203" s="4"/>
      <c r="TYF203" s="4"/>
      <c r="TYG203" s="4"/>
      <c r="TYH203" s="4"/>
      <c r="TYI203" s="4"/>
      <c r="TYJ203" s="4"/>
      <c r="TYK203" s="4"/>
      <c r="TYL203" s="4"/>
      <c r="TYM203" s="4"/>
      <c r="TYN203" s="4"/>
      <c r="TYO203" s="4"/>
      <c r="TYP203" s="4"/>
      <c r="TYQ203" s="4"/>
      <c r="TYR203" s="4"/>
      <c r="TYS203" s="4"/>
      <c r="TYT203" s="4"/>
      <c r="TYU203" s="4"/>
      <c r="TYV203" s="4"/>
      <c r="TYW203" s="4"/>
      <c r="TYX203" s="4"/>
      <c r="TYY203" s="4"/>
      <c r="TYZ203" s="4"/>
      <c r="TZA203" s="4"/>
      <c r="TZB203" s="4"/>
      <c r="TZC203" s="4"/>
      <c r="TZD203" s="4"/>
      <c r="TZE203" s="4"/>
      <c r="TZF203" s="4"/>
      <c r="TZG203" s="4"/>
      <c r="TZH203" s="4"/>
      <c r="TZI203" s="4"/>
      <c r="TZJ203" s="4"/>
      <c r="TZK203" s="4"/>
      <c r="TZL203" s="4"/>
      <c r="TZM203" s="4"/>
      <c r="TZN203" s="4"/>
      <c r="TZO203" s="4"/>
      <c r="TZP203" s="4"/>
      <c r="TZQ203" s="4"/>
      <c r="TZR203" s="4"/>
      <c r="TZS203" s="4"/>
      <c r="TZT203" s="4"/>
      <c r="TZU203" s="4"/>
      <c r="TZV203" s="4"/>
      <c r="TZW203" s="4"/>
      <c r="TZX203" s="4"/>
      <c r="TZY203" s="4"/>
      <c r="TZZ203" s="4"/>
      <c r="UAA203" s="4"/>
      <c r="UAB203" s="4"/>
      <c r="UAC203" s="4"/>
      <c r="UAD203" s="4"/>
      <c r="UAE203" s="4"/>
      <c r="UAF203" s="4"/>
      <c r="UAG203" s="4"/>
      <c r="UAH203" s="4"/>
      <c r="UAI203" s="4"/>
      <c r="UAJ203" s="4"/>
      <c r="UAK203" s="4"/>
      <c r="UAL203" s="4"/>
      <c r="UAM203" s="4"/>
      <c r="UAN203" s="4"/>
      <c r="UAO203" s="4"/>
      <c r="UAP203" s="4"/>
      <c r="UAQ203" s="4"/>
      <c r="UAR203" s="4"/>
      <c r="UAS203" s="4"/>
      <c r="UAT203" s="4"/>
      <c r="UAU203" s="4"/>
      <c r="UAV203" s="4"/>
      <c r="UAW203" s="4"/>
      <c r="UAX203" s="4"/>
      <c r="UAY203" s="4"/>
      <c r="UAZ203" s="4"/>
      <c r="UBA203" s="4"/>
      <c r="UBB203" s="4"/>
      <c r="UBC203" s="4"/>
      <c r="UBD203" s="4"/>
      <c r="UBE203" s="4"/>
      <c r="UBF203" s="4"/>
      <c r="UBG203" s="4"/>
      <c r="UBH203" s="4"/>
      <c r="UBI203" s="4"/>
      <c r="UBJ203" s="4"/>
      <c r="UBK203" s="4"/>
      <c r="UBL203" s="4"/>
      <c r="UBM203" s="4"/>
      <c r="UBN203" s="4"/>
      <c r="UBO203" s="4"/>
      <c r="UBP203" s="4"/>
      <c r="UBQ203" s="4"/>
      <c r="UBR203" s="4"/>
      <c r="UBS203" s="4"/>
      <c r="UBT203" s="4"/>
      <c r="UBU203" s="4"/>
      <c r="UBV203" s="4"/>
      <c r="UBW203" s="4"/>
      <c r="UBX203" s="4"/>
      <c r="UBY203" s="4"/>
      <c r="UBZ203" s="4"/>
      <c r="UCA203" s="4"/>
      <c r="UCB203" s="4"/>
      <c r="UCC203" s="4"/>
      <c r="UCD203" s="4"/>
      <c r="UCE203" s="4"/>
      <c r="UCF203" s="4"/>
      <c r="UCG203" s="4"/>
      <c r="UCH203" s="4"/>
      <c r="UCI203" s="4"/>
      <c r="UCJ203" s="4"/>
      <c r="UCK203" s="4"/>
      <c r="UCL203" s="4"/>
      <c r="UCM203" s="4"/>
      <c r="UCN203" s="4"/>
      <c r="UCO203" s="4"/>
      <c r="UCP203" s="4"/>
      <c r="UCQ203" s="4"/>
      <c r="UCR203" s="4"/>
      <c r="UCS203" s="4"/>
      <c r="UCT203" s="4"/>
      <c r="UCU203" s="4"/>
      <c r="UCV203" s="4"/>
      <c r="UCW203" s="4"/>
      <c r="UCX203" s="4"/>
      <c r="UCY203" s="4"/>
      <c r="UCZ203" s="4"/>
      <c r="UDA203" s="4"/>
      <c r="UDB203" s="4"/>
      <c r="UDC203" s="4"/>
      <c r="UDD203" s="4"/>
      <c r="UDE203" s="4"/>
      <c r="UDF203" s="4"/>
      <c r="UDG203" s="4"/>
      <c r="UDH203" s="4"/>
      <c r="UDI203" s="4"/>
      <c r="UDJ203" s="4"/>
      <c r="UDK203" s="4"/>
      <c r="UDL203" s="4"/>
      <c r="UDM203" s="4"/>
      <c r="UDN203" s="4"/>
      <c r="UDO203" s="4"/>
      <c r="UDP203" s="4"/>
      <c r="UDQ203" s="4"/>
      <c r="UDR203" s="4"/>
      <c r="UDS203" s="4"/>
      <c r="UDT203" s="4"/>
      <c r="UDU203" s="4"/>
      <c r="UDV203" s="4"/>
      <c r="UDW203" s="4"/>
      <c r="UDX203" s="4"/>
      <c r="UDY203" s="4"/>
      <c r="UDZ203" s="4"/>
      <c r="UEA203" s="4"/>
      <c r="UEB203" s="4"/>
      <c r="UEC203" s="4"/>
      <c r="UED203" s="4"/>
      <c r="UEE203" s="4"/>
      <c r="UEF203" s="4"/>
      <c r="UEG203" s="4"/>
      <c r="UEH203" s="4"/>
      <c r="UEI203" s="4"/>
      <c r="UEJ203" s="4"/>
      <c r="UEK203" s="4"/>
      <c r="UEL203" s="4"/>
      <c r="UEM203" s="4"/>
      <c r="UEN203" s="4"/>
      <c r="UEO203" s="4"/>
      <c r="UEP203" s="4"/>
      <c r="UEQ203" s="4"/>
      <c r="UER203" s="4"/>
      <c r="UES203" s="4"/>
      <c r="UET203" s="4"/>
      <c r="UEU203" s="4"/>
      <c r="UEV203" s="4"/>
      <c r="UEW203" s="4"/>
      <c r="UEX203" s="4"/>
      <c r="UEY203" s="4"/>
      <c r="UEZ203" s="4"/>
      <c r="UFA203" s="4"/>
      <c r="UFB203" s="4"/>
      <c r="UFC203" s="4"/>
      <c r="UFD203" s="4"/>
      <c r="UFE203" s="4"/>
      <c r="UFF203" s="4"/>
      <c r="UFG203" s="4"/>
      <c r="UFH203" s="4"/>
      <c r="UFI203" s="4"/>
      <c r="UFJ203" s="4"/>
      <c r="UFK203" s="4"/>
      <c r="UFL203" s="4"/>
      <c r="UFM203" s="4"/>
      <c r="UFN203" s="4"/>
      <c r="UFO203" s="4"/>
      <c r="UFP203" s="4"/>
      <c r="UFQ203" s="4"/>
      <c r="UFR203" s="4"/>
      <c r="UFS203" s="4"/>
      <c r="UFT203" s="4"/>
      <c r="UFU203" s="4"/>
      <c r="UFV203" s="4"/>
      <c r="UFW203" s="4"/>
      <c r="UFX203" s="4"/>
      <c r="UFY203" s="4"/>
      <c r="UFZ203" s="4"/>
      <c r="UGA203" s="4"/>
      <c r="UGB203" s="4"/>
      <c r="UGC203" s="4"/>
      <c r="UGD203" s="4"/>
      <c r="UGE203" s="4"/>
      <c r="UGF203" s="4"/>
      <c r="UGG203" s="4"/>
      <c r="UGH203" s="4"/>
      <c r="UGI203" s="4"/>
      <c r="UGJ203" s="4"/>
      <c r="UGK203" s="4"/>
      <c r="UGL203" s="4"/>
      <c r="UGM203" s="4"/>
      <c r="UGN203" s="4"/>
      <c r="UGO203" s="4"/>
      <c r="UGP203" s="4"/>
      <c r="UGQ203" s="4"/>
      <c r="UGR203" s="4"/>
      <c r="UGS203" s="4"/>
      <c r="UGT203" s="4"/>
      <c r="UGU203" s="4"/>
      <c r="UGV203" s="4"/>
      <c r="UGW203" s="4"/>
      <c r="UGX203" s="4"/>
      <c r="UGY203" s="4"/>
      <c r="UGZ203" s="4"/>
      <c r="UHA203" s="4"/>
      <c r="UHB203" s="4"/>
      <c r="UHC203" s="4"/>
      <c r="UHD203" s="4"/>
      <c r="UHE203" s="4"/>
      <c r="UHF203" s="4"/>
      <c r="UHG203" s="4"/>
      <c r="UHH203" s="4"/>
      <c r="UHI203" s="4"/>
      <c r="UHJ203" s="4"/>
      <c r="UHK203" s="4"/>
      <c r="UHL203" s="4"/>
      <c r="UHM203" s="4"/>
      <c r="UHN203" s="4"/>
      <c r="UHO203" s="4"/>
      <c r="UHP203" s="4"/>
      <c r="UHQ203" s="4"/>
      <c r="UHR203" s="4"/>
      <c r="UHS203" s="4"/>
      <c r="UHT203" s="4"/>
      <c r="UHU203" s="4"/>
      <c r="UHV203" s="4"/>
      <c r="UHW203" s="4"/>
      <c r="UHX203" s="4"/>
      <c r="UHY203" s="4"/>
      <c r="UHZ203" s="4"/>
      <c r="UIA203" s="4"/>
      <c r="UIB203" s="4"/>
      <c r="UIC203" s="4"/>
      <c r="UID203" s="4"/>
      <c r="UIE203" s="4"/>
      <c r="UIF203" s="4"/>
      <c r="UIG203" s="4"/>
      <c r="UIH203" s="4"/>
      <c r="UII203" s="4"/>
      <c r="UIJ203" s="4"/>
      <c r="UIK203" s="4"/>
      <c r="UIL203" s="4"/>
      <c r="UIM203" s="4"/>
      <c r="UIN203" s="4"/>
      <c r="UIO203" s="4"/>
      <c r="UIP203" s="4"/>
      <c r="UIQ203" s="4"/>
      <c r="UIR203" s="4"/>
      <c r="UIS203" s="4"/>
      <c r="UIT203" s="4"/>
      <c r="UIU203" s="4"/>
      <c r="UIV203" s="4"/>
      <c r="UIW203" s="4"/>
      <c r="UIX203" s="4"/>
      <c r="UIY203" s="4"/>
      <c r="UIZ203" s="4"/>
      <c r="UJA203" s="4"/>
      <c r="UJB203" s="4"/>
      <c r="UJC203" s="4"/>
      <c r="UJD203" s="4"/>
      <c r="UJE203" s="4"/>
      <c r="UJF203" s="4"/>
      <c r="UJG203" s="4"/>
      <c r="UJH203" s="4"/>
      <c r="UJI203" s="4"/>
      <c r="UJJ203" s="4"/>
      <c r="UJK203" s="4"/>
      <c r="UJL203" s="4"/>
      <c r="UJM203" s="4"/>
      <c r="UJN203" s="4"/>
      <c r="UJO203" s="4"/>
      <c r="UJP203" s="4"/>
      <c r="UJQ203" s="4"/>
      <c r="UJR203" s="4"/>
      <c r="UJS203" s="4"/>
      <c r="UJT203" s="4"/>
      <c r="UJU203" s="4"/>
      <c r="UJV203" s="4"/>
      <c r="UJW203" s="4"/>
      <c r="UJX203" s="4"/>
      <c r="UJY203" s="4"/>
      <c r="UJZ203" s="4"/>
      <c r="UKA203" s="4"/>
      <c r="UKB203" s="4"/>
      <c r="UKC203" s="4"/>
      <c r="UKD203" s="4"/>
      <c r="UKE203" s="4"/>
      <c r="UKF203" s="4"/>
      <c r="UKG203" s="4"/>
      <c r="UKH203" s="4"/>
      <c r="UKI203" s="4"/>
      <c r="UKJ203" s="4"/>
      <c r="UKK203" s="4"/>
      <c r="UKL203" s="4"/>
      <c r="UKM203" s="4"/>
      <c r="UKN203" s="4"/>
      <c r="UKO203" s="4"/>
      <c r="UKP203" s="4"/>
      <c r="UKQ203" s="4"/>
      <c r="UKR203" s="4"/>
      <c r="UKS203" s="4"/>
      <c r="UKT203" s="4"/>
      <c r="UKU203" s="4"/>
      <c r="UKV203" s="4"/>
      <c r="UKW203" s="4"/>
      <c r="UKX203" s="4"/>
      <c r="UKY203" s="4"/>
      <c r="UKZ203" s="4"/>
      <c r="ULA203" s="4"/>
      <c r="ULB203" s="4"/>
      <c r="ULC203" s="4"/>
      <c r="ULD203" s="4"/>
      <c r="ULE203" s="4"/>
      <c r="ULF203" s="4"/>
      <c r="ULG203" s="4"/>
      <c r="ULH203" s="4"/>
      <c r="ULI203" s="4"/>
      <c r="ULJ203" s="4"/>
      <c r="ULK203" s="4"/>
      <c r="ULL203" s="4"/>
      <c r="ULM203" s="4"/>
      <c r="ULN203" s="4"/>
      <c r="ULO203" s="4"/>
      <c r="ULP203" s="4"/>
      <c r="ULQ203" s="4"/>
      <c r="ULR203" s="4"/>
      <c r="ULS203" s="4"/>
      <c r="ULT203" s="4"/>
      <c r="ULU203" s="4"/>
      <c r="ULV203" s="4"/>
      <c r="ULW203" s="4"/>
      <c r="ULX203" s="4"/>
      <c r="ULY203" s="4"/>
      <c r="ULZ203" s="4"/>
      <c r="UMA203" s="4"/>
      <c r="UMB203" s="4"/>
      <c r="UMC203" s="4"/>
      <c r="UMD203" s="4"/>
      <c r="UME203" s="4"/>
      <c r="UMF203" s="4"/>
      <c r="UMG203" s="4"/>
      <c r="UMH203" s="4"/>
      <c r="UMI203" s="4"/>
      <c r="UMJ203" s="4"/>
      <c r="UMK203" s="4"/>
      <c r="UML203" s="4"/>
      <c r="UMM203" s="4"/>
      <c r="UMN203" s="4"/>
      <c r="UMO203" s="4"/>
      <c r="UMP203" s="4"/>
      <c r="UMQ203" s="4"/>
      <c r="UMR203" s="4"/>
      <c r="UMS203" s="4"/>
      <c r="UMT203" s="4"/>
      <c r="UMU203" s="4"/>
      <c r="UMV203" s="4"/>
      <c r="UMW203" s="4"/>
      <c r="UMX203" s="4"/>
      <c r="UMY203" s="4"/>
      <c r="UMZ203" s="4"/>
      <c r="UNA203" s="4"/>
      <c r="UNB203" s="4"/>
      <c r="UNC203" s="4"/>
      <c r="UND203" s="4"/>
      <c r="UNE203" s="4"/>
      <c r="UNF203" s="4"/>
      <c r="UNG203" s="4"/>
      <c r="UNH203" s="4"/>
      <c r="UNI203" s="4"/>
      <c r="UNJ203" s="4"/>
      <c r="UNK203" s="4"/>
      <c r="UNL203" s="4"/>
      <c r="UNM203" s="4"/>
      <c r="UNN203" s="4"/>
      <c r="UNO203" s="4"/>
      <c r="UNP203" s="4"/>
      <c r="UNQ203" s="4"/>
      <c r="UNR203" s="4"/>
      <c r="UNS203" s="4"/>
      <c r="UNT203" s="4"/>
      <c r="UNU203" s="4"/>
      <c r="UNV203" s="4"/>
      <c r="UNW203" s="4"/>
      <c r="UNX203" s="4"/>
      <c r="UNY203" s="4"/>
      <c r="UNZ203" s="4"/>
      <c r="UOA203" s="4"/>
      <c r="UOB203" s="4"/>
      <c r="UOC203" s="4"/>
      <c r="UOD203" s="4"/>
      <c r="UOE203" s="4"/>
      <c r="UOF203" s="4"/>
      <c r="UOG203" s="4"/>
      <c r="UOH203" s="4"/>
      <c r="UOI203" s="4"/>
      <c r="UOJ203" s="4"/>
      <c r="UOK203" s="4"/>
      <c r="UOL203" s="4"/>
      <c r="UOM203" s="4"/>
      <c r="UON203" s="4"/>
      <c r="UOO203" s="4"/>
      <c r="UOP203" s="4"/>
      <c r="UOQ203" s="4"/>
      <c r="UOR203" s="4"/>
      <c r="UOS203" s="4"/>
      <c r="UOT203" s="4"/>
      <c r="UOU203" s="4"/>
      <c r="UOV203" s="4"/>
      <c r="UOW203" s="4"/>
      <c r="UOX203" s="4"/>
      <c r="UOY203" s="4"/>
      <c r="UOZ203" s="4"/>
      <c r="UPA203" s="4"/>
      <c r="UPB203" s="4"/>
      <c r="UPC203" s="4"/>
      <c r="UPD203" s="4"/>
      <c r="UPE203" s="4"/>
      <c r="UPF203" s="4"/>
      <c r="UPG203" s="4"/>
      <c r="UPH203" s="4"/>
      <c r="UPI203" s="4"/>
      <c r="UPJ203" s="4"/>
      <c r="UPK203" s="4"/>
      <c r="UPL203" s="4"/>
      <c r="UPM203" s="4"/>
      <c r="UPN203" s="4"/>
      <c r="UPO203" s="4"/>
      <c r="UPP203" s="4"/>
      <c r="UPQ203" s="4"/>
      <c r="UPR203" s="4"/>
      <c r="UPS203" s="4"/>
      <c r="UPT203" s="4"/>
      <c r="UPU203" s="4"/>
      <c r="UPV203" s="4"/>
      <c r="UPW203" s="4"/>
      <c r="UPX203" s="4"/>
      <c r="UPY203" s="4"/>
      <c r="UPZ203" s="4"/>
      <c r="UQA203" s="4"/>
      <c r="UQB203" s="4"/>
      <c r="UQC203" s="4"/>
      <c r="UQD203" s="4"/>
      <c r="UQE203" s="4"/>
      <c r="UQF203" s="4"/>
      <c r="UQG203" s="4"/>
      <c r="UQH203" s="4"/>
      <c r="UQI203" s="4"/>
      <c r="UQJ203" s="4"/>
      <c r="UQK203" s="4"/>
      <c r="UQL203" s="4"/>
      <c r="UQM203" s="4"/>
      <c r="UQN203" s="4"/>
      <c r="UQO203" s="4"/>
      <c r="UQP203" s="4"/>
      <c r="UQQ203" s="4"/>
      <c r="UQR203" s="4"/>
      <c r="UQS203" s="4"/>
      <c r="UQT203" s="4"/>
      <c r="UQU203" s="4"/>
      <c r="UQV203" s="4"/>
      <c r="UQW203" s="4"/>
      <c r="UQX203" s="4"/>
      <c r="UQY203" s="4"/>
      <c r="UQZ203" s="4"/>
      <c r="URA203" s="4"/>
      <c r="URB203" s="4"/>
      <c r="URC203" s="4"/>
      <c r="URD203" s="4"/>
      <c r="URE203" s="4"/>
      <c r="URF203" s="4"/>
      <c r="URG203" s="4"/>
      <c r="URH203" s="4"/>
      <c r="URI203" s="4"/>
      <c r="URJ203" s="4"/>
      <c r="URK203" s="4"/>
      <c r="URL203" s="4"/>
      <c r="URM203" s="4"/>
      <c r="URN203" s="4"/>
      <c r="URO203" s="4"/>
      <c r="URP203" s="4"/>
      <c r="URQ203" s="4"/>
      <c r="URR203" s="4"/>
      <c r="URS203" s="4"/>
      <c r="URT203" s="4"/>
      <c r="URU203" s="4"/>
      <c r="URV203" s="4"/>
      <c r="URW203" s="4"/>
      <c r="URX203" s="4"/>
      <c r="URY203" s="4"/>
      <c r="URZ203" s="4"/>
      <c r="USA203" s="4"/>
      <c r="USB203" s="4"/>
      <c r="USC203" s="4"/>
      <c r="USD203" s="4"/>
      <c r="USE203" s="4"/>
      <c r="USF203" s="4"/>
      <c r="USG203" s="4"/>
      <c r="USH203" s="4"/>
      <c r="USI203" s="4"/>
      <c r="USJ203" s="4"/>
      <c r="USK203" s="4"/>
      <c r="USL203" s="4"/>
      <c r="USM203" s="4"/>
      <c r="USN203" s="4"/>
      <c r="USO203" s="4"/>
      <c r="USP203" s="4"/>
      <c r="USQ203" s="4"/>
      <c r="USR203" s="4"/>
      <c r="USS203" s="4"/>
      <c r="UST203" s="4"/>
      <c r="USU203" s="4"/>
      <c r="USV203" s="4"/>
      <c r="USW203" s="4"/>
      <c r="USX203" s="4"/>
      <c r="USY203" s="4"/>
      <c r="USZ203" s="4"/>
      <c r="UTA203" s="4"/>
      <c r="UTB203" s="4"/>
      <c r="UTC203" s="4"/>
      <c r="UTD203" s="4"/>
      <c r="UTE203" s="4"/>
      <c r="UTF203" s="4"/>
      <c r="UTG203" s="4"/>
      <c r="UTH203" s="4"/>
      <c r="UTI203" s="4"/>
      <c r="UTJ203" s="4"/>
      <c r="UTK203" s="4"/>
      <c r="UTL203" s="4"/>
      <c r="UTM203" s="4"/>
      <c r="UTN203" s="4"/>
      <c r="UTO203" s="4"/>
      <c r="UTP203" s="4"/>
      <c r="UTQ203" s="4"/>
      <c r="UTR203" s="4"/>
      <c r="UTS203" s="4"/>
      <c r="UTT203" s="4"/>
      <c r="UTU203" s="4"/>
      <c r="UTV203" s="4"/>
      <c r="UTW203" s="4"/>
      <c r="UTX203" s="4"/>
      <c r="UTY203" s="4"/>
      <c r="UTZ203" s="4"/>
      <c r="UUA203" s="4"/>
      <c r="UUB203" s="4"/>
      <c r="UUC203" s="4"/>
      <c r="UUD203" s="4"/>
      <c r="UUE203" s="4"/>
      <c r="UUF203" s="4"/>
      <c r="UUG203" s="4"/>
      <c r="UUH203" s="4"/>
      <c r="UUI203" s="4"/>
      <c r="UUJ203" s="4"/>
      <c r="UUK203" s="4"/>
      <c r="UUL203" s="4"/>
      <c r="UUM203" s="4"/>
      <c r="UUN203" s="4"/>
      <c r="UUO203" s="4"/>
      <c r="UUP203" s="4"/>
      <c r="UUQ203" s="4"/>
      <c r="UUR203" s="4"/>
      <c r="UUS203" s="4"/>
      <c r="UUT203" s="4"/>
      <c r="UUU203" s="4"/>
      <c r="UUV203" s="4"/>
      <c r="UUW203" s="4"/>
      <c r="UUX203" s="4"/>
      <c r="UUY203" s="4"/>
      <c r="UUZ203" s="4"/>
      <c r="UVA203" s="4"/>
      <c r="UVB203" s="4"/>
      <c r="UVC203" s="4"/>
      <c r="UVD203" s="4"/>
      <c r="UVE203" s="4"/>
      <c r="UVF203" s="4"/>
      <c r="UVG203" s="4"/>
      <c r="UVH203" s="4"/>
      <c r="UVI203" s="4"/>
      <c r="UVJ203" s="4"/>
      <c r="UVK203" s="4"/>
      <c r="UVL203" s="4"/>
      <c r="UVM203" s="4"/>
      <c r="UVN203" s="4"/>
      <c r="UVO203" s="4"/>
      <c r="UVP203" s="4"/>
      <c r="UVQ203" s="4"/>
      <c r="UVR203" s="4"/>
      <c r="UVS203" s="4"/>
      <c r="UVT203" s="4"/>
      <c r="UVU203" s="4"/>
      <c r="UVV203" s="4"/>
      <c r="UVW203" s="4"/>
      <c r="UVX203" s="4"/>
      <c r="UVY203" s="4"/>
      <c r="UVZ203" s="4"/>
      <c r="UWA203" s="4"/>
      <c r="UWB203" s="4"/>
      <c r="UWC203" s="4"/>
      <c r="UWD203" s="4"/>
      <c r="UWE203" s="4"/>
      <c r="UWF203" s="4"/>
      <c r="UWG203" s="4"/>
      <c r="UWH203" s="4"/>
      <c r="UWI203" s="4"/>
      <c r="UWJ203" s="4"/>
      <c r="UWK203" s="4"/>
      <c r="UWL203" s="4"/>
      <c r="UWM203" s="4"/>
      <c r="UWN203" s="4"/>
      <c r="UWO203" s="4"/>
      <c r="UWP203" s="4"/>
      <c r="UWQ203" s="4"/>
      <c r="UWR203" s="4"/>
      <c r="UWS203" s="4"/>
      <c r="UWT203" s="4"/>
      <c r="UWU203" s="4"/>
      <c r="UWV203" s="4"/>
      <c r="UWW203" s="4"/>
      <c r="UWX203" s="4"/>
      <c r="UWY203" s="4"/>
      <c r="UWZ203" s="4"/>
      <c r="UXA203" s="4"/>
      <c r="UXB203" s="4"/>
      <c r="UXC203" s="4"/>
      <c r="UXD203" s="4"/>
      <c r="UXE203" s="4"/>
      <c r="UXF203" s="4"/>
      <c r="UXG203" s="4"/>
      <c r="UXH203" s="4"/>
      <c r="UXI203" s="4"/>
      <c r="UXJ203" s="4"/>
      <c r="UXK203" s="4"/>
      <c r="UXL203" s="4"/>
      <c r="UXM203" s="4"/>
      <c r="UXN203" s="4"/>
      <c r="UXO203" s="4"/>
      <c r="UXP203" s="4"/>
      <c r="UXQ203" s="4"/>
      <c r="UXR203" s="4"/>
      <c r="UXS203" s="4"/>
      <c r="UXT203" s="4"/>
      <c r="UXU203" s="4"/>
      <c r="UXV203" s="4"/>
      <c r="UXW203" s="4"/>
      <c r="UXX203" s="4"/>
      <c r="UXY203" s="4"/>
      <c r="UXZ203" s="4"/>
      <c r="UYA203" s="4"/>
      <c r="UYB203" s="4"/>
      <c r="UYC203" s="4"/>
      <c r="UYD203" s="4"/>
      <c r="UYE203" s="4"/>
      <c r="UYF203" s="4"/>
      <c r="UYG203" s="4"/>
      <c r="UYH203" s="4"/>
      <c r="UYI203" s="4"/>
      <c r="UYJ203" s="4"/>
      <c r="UYK203" s="4"/>
      <c r="UYL203" s="4"/>
      <c r="UYM203" s="4"/>
      <c r="UYN203" s="4"/>
      <c r="UYO203" s="4"/>
      <c r="UYP203" s="4"/>
      <c r="UYQ203" s="4"/>
      <c r="UYR203" s="4"/>
      <c r="UYS203" s="4"/>
      <c r="UYT203" s="4"/>
      <c r="UYU203" s="4"/>
      <c r="UYV203" s="4"/>
      <c r="UYW203" s="4"/>
      <c r="UYX203" s="4"/>
      <c r="UYY203" s="4"/>
      <c r="UYZ203" s="4"/>
      <c r="UZA203" s="4"/>
      <c r="UZB203" s="4"/>
      <c r="UZC203" s="4"/>
      <c r="UZD203" s="4"/>
      <c r="UZE203" s="4"/>
      <c r="UZF203" s="4"/>
      <c r="UZG203" s="4"/>
      <c r="UZH203" s="4"/>
      <c r="UZI203" s="4"/>
      <c r="UZJ203" s="4"/>
      <c r="UZK203" s="4"/>
      <c r="UZL203" s="4"/>
      <c r="UZM203" s="4"/>
      <c r="UZN203" s="4"/>
      <c r="UZO203" s="4"/>
      <c r="UZP203" s="4"/>
      <c r="UZQ203" s="4"/>
      <c r="UZR203" s="4"/>
      <c r="UZS203" s="4"/>
      <c r="UZT203" s="4"/>
      <c r="UZU203" s="4"/>
      <c r="UZV203" s="4"/>
      <c r="UZW203" s="4"/>
      <c r="UZX203" s="4"/>
      <c r="UZY203" s="4"/>
      <c r="UZZ203" s="4"/>
      <c r="VAA203" s="4"/>
      <c r="VAB203" s="4"/>
      <c r="VAC203" s="4"/>
      <c r="VAD203" s="4"/>
      <c r="VAE203" s="4"/>
      <c r="VAF203" s="4"/>
      <c r="VAG203" s="4"/>
      <c r="VAH203" s="4"/>
      <c r="VAI203" s="4"/>
      <c r="VAJ203" s="4"/>
      <c r="VAK203" s="4"/>
      <c r="VAL203" s="4"/>
      <c r="VAM203" s="4"/>
      <c r="VAN203" s="4"/>
      <c r="VAO203" s="4"/>
      <c r="VAP203" s="4"/>
      <c r="VAQ203" s="4"/>
      <c r="VAR203" s="4"/>
      <c r="VAS203" s="4"/>
      <c r="VAT203" s="4"/>
      <c r="VAU203" s="4"/>
      <c r="VAV203" s="4"/>
      <c r="VAW203" s="4"/>
      <c r="VAX203" s="4"/>
      <c r="VAY203" s="4"/>
      <c r="VAZ203" s="4"/>
      <c r="VBA203" s="4"/>
      <c r="VBB203" s="4"/>
      <c r="VBC203" s="4"/>
      <c r="VBD203" s="4"/>
      <c r="VBE203" s="4"/>
      <c r="VBF203" s="4"/>
      <c r="VBG203" s="4"/>
      <c r="VBH203" s="4"/>
      <c r="VBI203" s="4"/>
      <c r="VBJ203" s="4"/>
      <c r="VBK203" s="4"/>
      <c r="VBL203" s="4"/>
      <c r="VBM203" s="4"/>
      <c r="VBN203" s="4"/>
      <c r="VBO203" s="4"/>
      <c r="VBP203" s="4"/>
      <c r="VBQ203" s="4"/>
      <c r="VBR203" s="4"/>
      <c r="VBS203" s="4"/>
      <c r="VBT203" s="4"/>
      <c r="VBU203" s="4"/>
      <c r="VBV203" s="4"/>
      <c r="VBW203" s="4"/>
      <c r="VBX203" s="4"/>
      <c r="VBY203" s="4"/>
      <c r="VBZ203" s="4"/>
      <c r="VCA203" s="4"/>
      <c r="VCB203" s="4"/>
      <c r="VCC203" s="4"/>
      <c r="VCD203" s="4"/>
      <c r="VCE203" s="4"/>
      <c r="VCF203" s="4"/>
      <c r="VCG203" s="4"/>
      <c r="VCH203" s="4"/>
      <c r="VCI203" s="4"/>
      <c r="VCJ203" s="4"/>
      <c r="VCK203" s="4"/>
      <c r="VCL203" s="4"/>
      <c r="VCM203" s="4"/>
      <c r="VCN203" s="4"/>
      <c r="VCO203" s="4"/>
      <c r="VCP203" s="4"/>
      <c r="VCQ203" s="4"/>
      <c r="VCR203" s="4"/>
      <c r="VCS203" s="4"/>
      <c r="VCT203" s="4"/>
      <c r="VCU203" s="4"/>
      <c r="VCV203" s="4"/>
      <c r="VCW203" s="4"/>
      <c r="VCX203" s="4"/>
      <c r="VCY203" s="4"/>
      <c r="VCZ203" s="4"/>
      <c r="VDA203" s="4"/>
      <c r="VDB203" s="4"/>
      <c r="VDC203" s="4"/>
      <c r="VDD203" s="4"/>
      <c r="VDE203" s="4"/>
      <c r="VDF203" s="4"/>
      <c r="VDG203" s="4"/>
      <c r="VDH203" s="4"/>
      <c r="VDI203" s="4"/>
      <c r="VDJ203" s="4"/>
      <c r="VDK203" s="4"/>
      <c r="VDL203" s="4"/>
      <c r="VDM203" s="4"/>
      <c r="VDN203" s="4"/>
      <c r="VDO203" s="4"/>
      <c r="VDP203" s="4"/>
      <c r="VDQ203" s="4"/>
      <c r="VDR203" s="4"/>
      <c r="VDS203" s="4"/>
      <c r="VDT203" s="4"/>
      <c r="VDU203" s="4"/>
      <c r="VDV203" s="4"/>
      <c r="VDW203" s="4"/>
      <c r="VDX203" s="4"/>
      <c r="VDY203" s="4"/>
      <c r="VDZ203" s="4"/>
      <c r="VEA203" s="4"/>
      <c r="VEB203" s="4"/>
      <c r="VEC203" s="4"/>
      <c r="VED203" s="4"/>
      <c r="VEE203" s="4"/>
      <c r="VEF203" s="4"/>
      <c r="VEG203" s="4"/>
      <c r="VEH203" s="4"/>
      <c r="VEI203" s="4"/>
      <c r="VEJ203" s="4"/>
      <c r="VEK203" s="4"/>
      <c r="VEL203" s="4"/>
      <c r="VEM203" s="4"/>
      <c r="VEN203" s="4"/>
      <c r="VEO203" s="4"/>
      <c r="VEP203" s="4"/>
      <c r="VEQ203" s="4"/>
      <c r="VER203" s="4"/>
      <c r="VES203" s="4"/>
      <c r="VET203" s="4"/>
      <c r="VEU203" s="4"/>
      <c r="VEV203" s="4"/>
      <c r="VEW203" s="4"/>
      <c r="VEX203" s="4"/>
      <c r="VEY203" s="4"/>
      <c r="VEZ203" s="4"/>
      <c r="VFA203" s="4"/>
      <c r="VFB203" s="4"/>
      <c r="VFC203" s="4"/>
      <c r="VFD203" s="4"/>
      <c r="VFE203" s="4"/>
      <c r="VFF203" s="4"/>
      <c r="VFG203" s="4"/>
      <c r="VFH203" s="4"/>
      <c r="VFI203" s="4"/>
      <c r="VFJ203" s="4"/>
      <c r="VFK203" s="4"/>
      <c r="VFL203" s="4"/>
      <c r="VFM203" s="4"/>
      <c r="VFN203" s="4"/>
      <c r="VFO203" s="4"/>
      <c r="VFP203" s="4"/>
      <c r="VFQ203" s="4"/>
      <c r="VFR203" s="4"/>
      <c r="VFS203" s="4"/>
      <c r="VFT203" s="4"/>
      <c r="VFU203" s="4"/>
      <c r="VFV203" s="4"/>
      <c r="VFW203" s="4"/>
      <c r="VFX203" s="4"/>
      <c r="VFY203" s="4"/>
      <c r="VFZ203" s="4"/>
      <c r="VGA203" s="4"/>
      <c r="VGB203" s="4"/>
      <c r="VGC203" s="4"/>
      <c r="VGD203" s="4"/>
      <c r="VGE203" s="4"/>
      <c r="VGF203" s="4"/>
      <c r="VGG203" s="4"/>
      <c r="VGH203" s="4"/>
      <c r="VGI203" s="4"/>
      <c r="VGJ203" s="4"/>
      <c r="VGK203" s="4"/>
      <c r="VGL203" s="4"/>
      <c r="VGM203" s="4"/>
      <c r="VGN203" s="4"/>
      <c r="VGO203" s="4"/>
      <c r="VGP203" s="4"/>
      <c r="VGQ203" s="4"/>
      <c r="VGR203" s="4"/>
      <c r="VGS203" s="4"/>
      <c r="VGT203" s="4"/>
      <c r="VGU203" s="4"/>
      <c r="VGV203" s="4"/>
      <c r="VGW203" s="4"/>
      <c r="VGX203" s="4"/>
      <c r="VGY203" s="4"/>
      <c r="VGZ203" s="4"/>
      <c r="VHA203" s="4"/>
      <c r="VHB203" s="4"/>
      <c r="VHC203" s="4"/>
      <c r="VHD203" s="4"/>
      <c r="VHE203" s="4"/>
      <c r="VHF203" s="4"/>
      <c r="VHG203" s="4"/>
      <c r="VHH203" s="4"/>
      <c r="VHI203" s="4"/>
      <c r="VHJ203" s="4"/>
      <c r="VHK203" s="4"/>
      <c r="VHL203" s="4"/>
      <c r="VHM203" s="4"/>
      <c r="VHN203" s="4"/>
      <c r="VHO203" s="4"/>
      <c r="VHP203" s="4"/>
      <c r="VHQ203" s="4"/>
      <c r="VHR203" s="4"/>
      <c r="VHS203" s="4"/>
      <c r="VHT203" s="4"/>
      <c r="VHU203" s="4"/>
      <c r="VHV203" s="4"/>
      <c r="VHW203" s="4"/>
      <c r="VHX203" s="4"/>
      <c r="VHY203" s="4"/>
      <c r="VHZ203" s="4"/>
      <c r="VIA203" s="4"/>
      <c r="VIB203" s="4"/>
      <c r="VIC203" s="4"/>
      <c r="VID203" s="4"/>
      <c r="VIE203" s="4"/>
      <c r="VIF203" s="4"/>
      <c r="VIG203" s="4"/>
      <c r="VIH203" s="4"/>
      <c r="VII203" s="4"/>
      <c r="VIJ203" s="4"/>
      <c r="VIK203" s="4"/>
      <c r="VIL203" s="4"/>
      <c r="VIM203" s="4"/>
      <c r="VIN203" s="4"/>
      <c r="VIO203" s="4"/>
      <c r="VIP203" s="4"/>
      <c r="VIQ203" s="4"/>
      <c r="VIR203" s="4"/>
      <c r="VIS203" s="4"/>
      <c r="VIT203" s="4"/>
      <c r="VIU203" s="4"/>
      <c r="VIV203" s="4"/>
      <c r="VIW203" s="4"/>
      <c r="VIX203" s="4"/>
      <c r="VIY203" s="4"/>
      <c r="VIZ203" s="4"/>
      <c r="VJA203" s="4"/>
      <c r="VJB203" s="4"/>
      <c r="VJC203" s="4"/>
      <c r="VJD203" s="4"/>
      <c r="VJE203" s="4"/>
      <c r="VJF203" s="4"/>
      <c r="VJG203" s="4"/>
      <c r="VJH203" s="4"/>
      <c r="VJI203" s="4"/>
      <c r="VJJ203" s="4"/>
      <c r="VJK203" s="4"/>
      <c r="VJL203" s="4"/>
      <c r="VJM203" s="4"/>
      <c r="VJN203" s="4"/>
      <c r="VJO203" s="4"/>
      <c r="VJP203" s="4"/>
      <c r="VJQ203" s="4"/>
      <c r="VJR203" s="4"/>
      <c r="VJS203" s="4"/>
      <c r="VJT203" s="4"/>
      <c r="VJU203" s="4"/>
      <c r="VJV203" s="4"/>
      <c r="VJW203" s="4"/>
      <c r="VJX203" s="4"/>
      <c r="VJY203" s="4"/>
      <c r="VJZ203" s="4"/>
      <c r="VKA203" s="4"/>
      <c r="VKB203" s="4"/>
      <c r="VKC203" s="4"/>
      <c r="VKD203" s="4"/>
      <c r="VKE203" s="4"/>
      <c r="VKF203" s="4"/>
      <c r="VKG203" s="4"/>
      <c r="VKH203" s="4"/>
      <c r="VKI203" s="4"/>
      <c r="VKJ203" s="4"/>
      <c r="VKK203" s="4"/>
      <c r="VKL203" s="4"/>
      <c r="VKM203" s="4"/>
      <c r="VKN203" s="4"/>
      <c r="VKO203" s="4"/>
      <c r="VKP203" s="4"/>
      <c r="VKQ203" s="4"/>
      <c r="VKR203" s="4"/>
      <c r="VKS203" s="4"/>
      <c r="VKT203" s="4"/>
      <c r="VKU203" s="4"/>
      <c r="VKV203" s="4"/>
      <c r="VKW203" s="4"/>
      <c r="VKX203" s="4"/>
      <c r="VKY203" s="4"/>
      <c r="VKZ203" s="4"/>
      <c r="VLA203" s="4"/>
      <c r="VLB203" s="4"/>
      <c r="VLC203" s="4"/>
      <c r="VLD203" s="4"/>
      <c r="VLE203" s="4"/>
      <c r="VLF203" s="4"/>
      <c r="VLG203" s="4"/>
      <c r="VLH203" s="4"/>
      <c r="VLI203" s="4"/>
      <c r="VLJ203" s="4"/>
      <c r="VLK203" s="4"/>
      <c r="VLL203" s="4"/>
      <c r="VLM203" s="4"/>
      <c r="VLN203" s="4"/>
      <c r="VLO203" s="4"/>
      <c r="VLP203" s="4"/>
      <c r="VLQ203" s="4"/>
      <c r="VLR203" s="4"/>
      <c r="VLS203" s="4"/>
      <c r="VLT203" s="4"/>
      <c r="VLU203" s="4"/>
      <c r="VLV203" s="4"/>
      <c r="VLW203" s="4"/>
      <c r="VLX203" s="4"/>
      <c r="VLY203" s="4"/>
      <c r="VLZ203" s="4"/>
      <c r="VMA203" s="4"/>
      <c r="VMB203" s="4"/>
      <c r="VMC203" s="4"/>
      <c r="VMD203" s="4"/>
      <c r="VME203" s="4"/>
      <c r="VMF203" s="4"/>
      <c r="VMG203" s="4"/>
      <c r="VMH203" s="4"/>
      <c r="VMI203" s="4"/>
      <c r="VMJ203" s="4"/>
      <c r="VMK203" s="4"/>
      <c r="VML203" s="4"/>
      <c r="VMM203" s="4"/>
      <c r="VMN203" s="4"/>
      <c r="VMO203" s="4"/>
      <c r="VMP203" s="4"/>
      <c r="VMQ203" s="4"/>
      <c r="VMR203" s="4"/>
      <c r="VMS203" s="4"/>
      <c r="VMT203" s="4"/>
      <c r="VMU203" s="4"/>
      <c r="VMV203" s="4"/>
      <c r="VMW203" s="4"/>
      <c r="VMX203" s="4"/>
      <c r="VMY203" s="4"/>
      <c r="VMZ203" s="4"/>
      <c r="VNA203" s="4"/>
      <c r="VNB203" s="4"/>
      <c r="VNC203" s="4"/>
      <c r="VND203" s="4"/>
      <c r="VNE203" s="4"/>
      <c r="VNF203" s="4"/>
      <c r="VNG203" s="4"/>
      <c r="VNH203" s="4"/>
      <c r="VNI203" s="4"/>
      <c r="VNJ203" s="4"/>
      <c r="VNK203" s="4"/>
      <c r="VNL203" s="4"/>
      <c r="VNM203" s="4"/>
      <c r="VNN203" s="4"/>
      <c r="VNO203" s="4"/>
      <c r="VNP203" s="4"/>
      <c r="VNQ203" s="4"/>
      <c r="VNR203" s="4"/>
      <c r="VNS203" s="4"/>
      <c r="VNT203" s="4"/>
      <c r="VNU203" s="4"/>
      <c r="VNV203" s="4"/>
      <c r="VNW203" s="4"/>
      <c r="VNX203" s="4"/>
      <c r="VNY203" s="4"/>
      <c r="VNZ203" s="4"/>
      <c r="VOA203" s="4"/>
      <c r="VOB203" s="4"/>
      <c r="VOC203" s="4"/>
      <c r="VOD203" s="4"/>
      <c r="VOE203" s="4"/>
      <c r="VOF203" s="4"/>
      <c r="VOG203" s="4"/>
      <c r="VOH203" s="4"/>
      <c r="VOI203" s="4"/>
      <c r="VOJ203" s="4"/>
      <c r="VOK203" s="4"/>
      <c r="VOL203" s="4"/>
      <c r="VOM203" s="4"/>
      <c r="VON203" s="4"/>
      <c r="VOO203" s="4"/>
      <c r="VOP203" s="4"/>
      <c r="VOQ203" s="4"/>
      <c r="VOR203" s="4"/>
      <c r="VOS203" s="4"/>
      <c r="VOT203" s="4"/>
      <c r="VOU203" s="4"/>
      <c r="VOV203" s="4"/>
      <c r="VOW203" s="4"/>
      <c r="VOX203" s="4"/>
      <c r="VOY203" s="4"/>
      <c r="VOZ203" s="4"/>
      <c r="VPA203" s="4"/>
      <c r="VPB203" s="4"/>
      <c r="VPC203" s="4"/>
      <c r="VPD203" s="4"/>
      <c r="VPE203" s="4"/>
      <c r="VPF203" s="4"/>
      <c r="VPG203" s="4"/>
      <c r="VPH203" s="4"/>
      <c r="VPI203" s="4"/>
      <c r="VPJ203" s="4"/>
      <c r="VPK203" s="4"/>
      <c r="VPL203" s="4"/>
      <c r="VPM203" s="4"/>
      <c r="VPN203" s="4"/>
      <c r="VPO203" s="4"/>
      <c r="VPP203" s="4"/>
      <c r="VPQ203" s="4"/>
      <c r="VPR203" s="4"/>
      <c r="VPS203" s="4"/>
      <c r="VPT203" s="4"/>
      <c r="VPU203" s="4"/>
      <c r="VPV203" s="4"/>
      <c r="VPW203" s="4"/>
      <c r="VPX203" s="4"/>
      <c r="VPY203" s="4"/>
      <c r="VPZ203" s="4"/>
      <c r="VQA203" s="4"/>
      <c r="VQB203" s="4"/>
      <c r="VQC203" s="4"/>
      <c r="VQD203" s="4"/>
      <c r="VQE203" s="4"/>
      <c r="VQF203" s="4"/>
      <c r="VQG203" s="4"/>
      <c r="VQH203" s="4"/>
      <c r="VQI203" s="4"/>
      <c r="VQJ203" s="4"/>
      <c r="VQK203" s="4"/>
      <c r="VQL203" s="4"/>
      <c r="VQM203" s="4"/>
      <c r="VQN203" s="4"/>
      <c r="VQO203" s="4"/>
      <c r="VQP203" s="4"/>
      <c r="VQQ203" s="4"/>
      <c r="VQR203" s="4"/>
      <c r="VQS203" s="4"/>
      <c r="VQT203" s="4"/>
      <c r="VQU203" s="4"/>
      <c r="VQV203" s="4"/>
      <c r="VQW203" s="4"/>
      <c r="VQX203" s="4"/>
      <c r="VQY203" s="4"/>
      <c r="VQZ203" s="4"/>
      <c r="VRA203" s="4"/>
      <c r="VRB203" s="4"/>
      <c r="VRC203" s="4"/>
      <c r="VRD203" s="4"/>
      <c r="VRE203" s="4"/>
      <c r="VRF203" s="4"/>
      <c r="VRG203" s="4"/>
      <c r="VRH203" s="4"/>
      <c r="VRI203" s="4"/>
      <c r="VRJ203" s="4"/>
      <c r="VRK203" s="4"/>
      <c r="VRL203" s="4"/>
      <c r="VRM203" s="4"/>
      <c r="VRN203" s="4"/>
      <c r="VRO203" s="4"/>
      <c r="VRP203" s="4"/>
      <c r="VRQ203" s="4"/>
      <c r="VRR203" s="4"/>
      <c r="VRS203" s="4"/>
      <c r="VRT203" s="4"/>
      <c r="VRU203" s="4"/>
      <c r="VRV203" s="4"/>
      <c r="VRW203" s="4"/>
      <c r="VRX203" s="4"/>
      <c r="VRY203" s="4"/>
      <c r="VRZ203" s="4"/>
      <c r="VSA203" s="4"/>
      <c r="VSB203" s="4"/>
      <c r="VSC203" s="4"/>
      <c r="VSD203" s="4"/>
      <c r="VSE203" s="4"/>
      <c r="VSF203" s="4"/>
      <c r="VSG203" s="4"/>
      <c r="VSH203" s="4"/>
      <c r="VSI203" s="4"/>
      <c r="VSJ203" s="4"/>
      <c r="VSK203" s="4"/>
      <c r="VSL203" s="4"/>
      <c r="VSM203" s="4"/>
      <c r="VSN203" s="4"/>
      <c r="VSO203" s="4"/>
      <c r="VSP203" s="4"/>
      <c r="VSQ203" s="4"/>
      <c r="VSR203" s="4"/>
      <c r="VSS203" s="4"/>
      <c r="VST203" s="4"/>
      <c r="VSU203" s="4"/>
      <c r="VSV203" s="4"/>
      <c r="VSW203" s="4"/>
      <c r="VSX203" s="4"/>
      <c r="VSY203" s="4"/>
      <c r="VSZ203" s="4"/>
      <c r="VTA203" s="4"/>
      <c r="VTB203" s="4"/>
      <c r="VTC203" s="4"/>
      <c r="VTD203" s="4"/>
      <c r="VTE203" s="4"/>
      <c r="VTF203" s="4"/>
      <c r="VTG203" s="4"/>
      <c r="VTH203" s="4"/>
      <c r="VTI203" s="4"/>
      <c r="VTJ203" s="4"/>
      <c r="VTK203" s="4"/>
      <c r="VTL203" s="4"/>
      <c r="VTM203" s="4"/>
      <c r="VTN203" s="4"/>
      <c r="VTO203" s="4"/>
      <c r="VTP203" s="4"/>
      <c r="VTQ203" s="4"/>
      <c r="VTR203" s="4"/>
      <c r="VTS203" s="4"/>
      <c r="VTT203" s="4"/>
      <c r="VTU203" s="4"/>
      <c r="VTV203" s="4"/>
      <c r="VTW203" s="4"/>
      <c r="VTX203" s="4"/>
      <c r="VTY203" s="4"/>
      <c r="VTZ203" s="4"/>
      <c r="VUA203" s="4"/>
      <c r="VUB203" s="4"/>
      <c r="VUC203" s="4"/>
      <c r="VUD203" s="4"/>
      <c r="VUE203" s="4"/>
      <c r="VUF203" s="4"/>
      <c r="VUG203" s="4"/>
      <c r="VUH203" s="4"/>
      <c r="VUI203" s="4"/>
      <c r="VUJ203" s="4"/>
      <c r="VUK203" s="4"/>
      <c r="VUL203" s="4"/>
      <c r="VUM203" s="4"/>
      <c r="VUN203" s="4"/>
      <c r="VUO203" s="4"/>
      <c r="VUP203" s="4"/>
      <c r="VUQ203" s="4"/>
      <c r="VUR203" s="4"/>
      <c r="VUS203" s="4"/>
      <c r="VUT203" s="4"/>
      <c r="VUU203" s="4"/>
      <c r="VUV203" s="4"/>
      <c r="VUW203" s="4"/>
      <c r="VUX203" s="4"/>
      <c r="VUY203" s="4"/>
      <c r="VUZ203" s="4"/>
      <c r="VVA203" s="4"/>
      <c r="VVB203" s="4"/>
      <c r="VVC203" s="4"/>
      <c r="VVD203" s="4"/>
      <c r="VVE203" s="4"/>
      <c r="VVF203" s="4"/>
      <c r="VVG203" s="4"/>
      <c r="VVH203" s="4"/>
      <c r="VVI203" s="4"/>
      <c r="VVJ203" s="4"/>
      <c r="VVK203" s="4"/>
      <c r="VVL203" s="4"/>
      <c r="VVM203" s="4"/>
      <c r="VVN203" s="4"/>
      <c r="VVO203" s="4"/>
      <c r="VVP203" s="4"/>
      <c r="VVQ203" s="4"/>
      <c r="VVR203" s="4"/>
      <c r="VVS203" s="4"/>
      <c r="VVT203" s="4"/>
      <c r="VVU203" s="4"/>
      <c r="VVV203" s="4"/>
      <c r="VVW203" s="4"/>
      <c r="VVX203" s="4"/>
      <c r="VVY203" s="4"/>
      <c r="VVZ203" s="4"/>
      <c r="VWA203" s="4"/>
      <c r="VWB203" s="4"/>
      <c r="VWC203" s="4"/>
      <c r="VWD203" s="4"/>
      <c r="VWE203" s="4"/>
      <c r="VWF203" s="4"/>
      <c r="VWG203" s="4"/>
      <c r="VWH203" s="4"/>
      <c r="VWI203" s="4"/>
      <c r="VWJ203" s="4"/>
      <c r="VWK203" s="4"/>
      <c r="VWL203" s="4"/>
      <c r="VWM203" s="4"/>
      <c r="VWN203" s="4"/>
      <c r="VWO203" s="4"/>
      <c r="VWP203" s="4"/>
      <c r="VWQ203" s="4"/>
      <c r="VWR203" s="4"/>
      <c r="VWS203" s="4"/>
      <c r="VWT203" s="4"/>
      <c r="VWU203" s="4"/>
      <c r="VWV203" s="4"/>
      <c r="VWW203" s="4"/>
      <c r="VWX203" s="4"/>
      <c r="VWY203" s="4"/>
      <c r="VWZ203" s="4"/>
      <c r="VXA203" s="4"/>
      <c r="VXB203" s="4"/>
      <c r="VXC203" s="4"/>
      <c r="VXD203" s="4"/>
      <c r="VXE203" s="4"/>
      <c r="VXF203" s="4"/>
      <c r="VXG203" s="4"/>
      <c r="VXH203" s="4"/>
      <c r="VXI203" s="4"/>
      <c r="VXJ203" s="4"/>
      <c r="VXK203" s="4"/>
      <c r="VXL203" s="4"/>
      <c r="VXM203" s="4"/>
      <c r="VXN203" s="4"/>
      <c r="VXO203" s="4"/>
      <c r="VXP203" s="4"/>
      <c r="VXQ203" s="4"/>
      <c r="VXR203" s="4"/>
      <c r="VXS203" s="4"/>
      <c r="VXT203" s="4"/>
      <c r="VXU203" s="4"/>
      <c r="VXV203" s="4"/>
      <c r="VXW203" s="4"/>
      <c r="VXX203" s="4"/>
      <c r="VXY203" s="4"/>
      <c r="VXZ203" s="4"/>
      <c r="VYA203" s="4"/>
      <c r="VYB203" s="4"/>
      <c r="VYC203" s="4"/>
      <c r="VYD203" s="4"/>
      <c r="VYE203" s="4"/>
      <c r="VYF203" s="4"/>
      <c r="VYG203" s="4"/>
      <c r="VYH203" s="4"/>
      <c r="VYI203" s="4"/>
      <c r="VYJ203" s="4"/>
      <c r="VYK203" s="4"/>
      <c r="VYL203" s="4"/>
      <c r="VYM203" s="4"/>
      <c r="VYN203" s="4"/>
      <c r="VYO203" s="4"/>
      <c r="VYP203" s="4"/>
      <c r="VYQ203" s="4"/>
      <c r="VYR203" s="4"/>
      <c r="VYS203" s="4"/>
      <c r="VYT203" s="4"/>
      <c r="VYU203" s="4"/>
      <c r="VYV203" s="4"/>
      <c r="VYW203" s="4"/>
      <c r="VYX203" s="4"/>
      <c r="VYY203" s="4"/>
      <c r="VYZ203" s="4"/>
      <c r="VZA203" s="4"/>
      <c r="VZB203" s="4"/>
      <c r="VZC203" s="4"/>
      <c r="VZD203" s="4"/>
      <c r="VZE203" s="4"/>
      <c r="VZF203" s="4"/>
      <c r="VZG203" s="4"/>
      <c r="VZH203" s="4"/>
      <c r="VZI203" s="4"/>
      <c r="VZJ203" s="4"/>
      <c r="VZK203" s="4"/>
      <c r="VZL203" s="4"/>
      <c r="VZM203" s="4"/>
      <c r="VZN203" s="4"/>
      <c r="VZO203" s="4"/>
      <c r="VZP203" s="4"/>
      <c r="VZQ203" s="4"/>
      <c r="VZR203" s="4"/>
      <c r="VZS203" s="4"/>
      <c r="VZT203" s="4"/>
      <c r="VZU203" s="4"/>
      <c r="VZV203" s="4"/>
      <c r="VZW203" s="4"/>
      <c r="VZX203" s="4"/>
      <c r="VZY203" s="4"/>
      <c r="VZZ203" s="4"/>
      <c r="WAA203" s="4"/>
      <c r="WAB203" s="4"/>
      <c r="WAC203" s="4"/>
      <c r="WAD203" s="4"/>
      <c r="WAE203" s="4"/>
      <c r="WAF203" s="4"/>
      <c r="WAG203" s="4"/>
      <c r="WAH203" s="4"/>
      <c r="WAI203" s="4"/>
      <c r="WAJ203" s="4"/>
      <c r="WAK203" s="4"/>
      <c r="WAL203" s="4"/>
      <c r="WAM203" s="4"/>
      <c r="WAN203" s="4"/>
      <c r="WAO203" s="4"/>
      <c r="WAP203" s="4"/>
      <c r="WAQ203" s="4"/>
      <c r="WAR203" s="4"/>
      <c r="WAS203" s="4"/>
      <c r="WAT203" s="4"/>
      <c r="WAU203" s="4"/>
      <c r="WAV203" s="4"/>
      <c r="WAW203" s="4"/>
      <c r="WAX203" s="4"/>
      <c r="WAY203" s="4"/>
      <c r="WAZ203" s="4"/>
      <c r="WBA203" s="4"/>
      <c r="WBB203" s="4"/>
      <c r="WBC203" s="4"/>
      <c r="WBD203" s="4"/>
      <c r="WBE203" s="4"/>
      <c r="WBF203" s="4"/>
      <c r="WBG203" s="4"/>
      <c r="WBH203" s="4"/>
      <c r="WBI203" s="4"/>
      <c r="WBJ203" s="4"/>
      <c r="WBK203" s="4"/>
      <c r="WBL203" s="4"/>
      <c r="WBM203" s="4"/>
      <c r="WBN203" s="4"/>
      <c r="WBO203" s="4"/>
      <c r="WBP203" s="4"/>
      <c r="WBQ203" s="4"/>
      <c r="WBR203" s="4"/>
      <c r="WBS203" s="4"/>
      <c r="WBT203" s="4"/>
      <c r="WBU203" s="4"/>
      <c r="WBV203" s="4"/>
      <c r="WBW203" s="4"/>
      <c r="WBX203" s="4"/>
      <c r="WBY203" s="4"/>
      <c r="WBZ203" s="4"/>
      <c r="WCA203" s="4"/>
      <c r="WCB203" s="4"/>
      <c r="WCC203" s="4"/>
      <c r="WCD203" s="4"/>
      <c r="WCE203" s="4"/>
      <c r="WCF203" s="4"/>
      <c r="WCG203" s="4"/>
      <c r="WCH203" s="4"/>
      <c r="WCI203" s="4"/>
      <c r="WCJ203" s="4"/>
      <c r="WCK203" s="4"/>
      <c r="WCL203" s="4"/>
      <c r="WCM203" s="4"/>
      <c r="WCN203" s="4"/>
      <c r="WCO203" s="4"/>
      <c r="WCP203" s="4"/>
      <c r="WCQ203" s="4"/>
      <c r="WCR203" s="4"/>
      <c r="WCS203" s="4"/>
      <c r="WCT203" s="4"/>
      <c r="WCU203" s="4"/>
      <c r="WCV203" s="4"/>
      <c r="WCW203" s="4"/>
      <c r="WCX203" s="4"/>
      <c r="WCY203" s="4"/>
      <c r="WCZ203" s="4"/>
      <c r="WDA203" s="4"/>
      <c r="WDB203" s="4"/>
      <c r="WDC203" s="4"/>
      <c r="WDD203" s="4"/>
      <c r="WDE203" s="4"/>
      <c r="WDF203" s="4"/>
      <c r="WDG203" s="4"/>
      <c r="WDH203" s="4"/>
      <c r="WDI203" s="4"/>
      <c r="WDJ203" s="4"/>
      <c r="WDK203" s="4"/>
      <c r="WDL203" s="4"/>
      <c r="WDM203" s="4"/>
      <c r="WDN203" s="4"/>
      <c r="WDO203" s="4"/>
      <c r="WDP203" s="4"/>
      <c r="WDQ203" s="4"/>
      <c r="WDR203" s="4"/>
      <c r="WDS203" s="4"/>
      <c r="WDT203" s="4"/>
      <c r="WDU203" s="4"/>
      <c r="WDV203" s="4"/>
      <c r="WDW203" s="4"/>
      <c r="WDX203" s="4"/>
      <c r="WDY203" s="4"/>
      <c r="WDZ203" s="4"/>
      <c r="WEA203" s="4"/>
      <c r="WEB203" s="4"/>
      <c r="WEC203" s="4"/>
      <c r="WED203" s="4"/>
      <c r="WEE203" s="4"/>
      <c r="WEF203" s="4"/>
      <c r="WEG203" s="4"/>
      <c r="WEH203" s="4"/>
      <c r="WEI203" s="4"/>
      <c r="WEJ203" s="4"/>
      <c r="WEK203" s="4"/>
      <c r="WEL203" s="4"/>
      <c r="WEM203" s="4"/>
      <c r="WEN203" s="4"/>
      <c r="WEO203" s="4"/>
      <c r="WEP203" s="4"/>
      <c r="WEQ203" s="4"/>
      <c r="WER203" s="4"/>
      <c r="WES203" s="4"/>
      <c r="WET203" s="4"/>
      <c r="WEU203" s="4"/>
      <c r="WEV203" s="4"/>
      <c r="WEW203" s="4"/>
      <c r="WEX203" s="4"/>
      <c r="WEY203" s="4"/>
      <c r="WEZ203" s="4"/>
      <c r="WFA203" s="4"/>
      <c r="WFB203" s="4"/>
      <c r="WFC203" s="4"/>
      <c r="WFD203" s="4"/>
      <c r="WFE203" s="4"/>
      <c r="WFF203" s="4"/>
      <c r="WFG203" s="4"/>
      <c r="WFH203" s="4"/>
      <c r="WFI203" s="4"/>
      <c r="WFJ203" s="4"/>
      <c r="WFK203" s="4"/>
      <c r="WFL203" s="4"/>
      <c r="WFM203" s="4"/>
      <c r="WFN203" s="4"/>
      <c r="WFO203" s="4"/>
      <c r="WFP203" s="4"/>
      <c r="WFQ203" s="4"/>
      <c r="WFR203" s="4"/>
      <c r="WFS203" s="4"/>
      <c r="WFT203" s="4"/>
      <c r="WFU203" s="4"/>
      <c r="WFV203" s="4"/>
      <c r="WFW203" s="4"/>
      <c r="WFX203" s="4"/>
      <c r="WFY203" s="4"/>
      <c r="WFZ203" s="4"/>
      <c r="WGA203" s="4"/>
      <c r="WGB203" s="4"/>
      <c r="WGC203" s="4"/>
      <c r="WGD203" s="4"/>
      <c r="WGE203" s="4"/>
      <c r="WGF203" s="4"/>
      <c r="WGG203" s="4"/>
      <c r="WGH203" s="4"/>
      <c r="WGI203" s="4"/>
      <c r="WGJ203" s="4"/>
      <c r="WGK203" s="4"/>
      <c r="WGL203" s="4"/>
      <c r="WGM203" s="4"/>
      <c r="WGN203" s="4"/>
      <c r="WGO203" s="4"/>
      <c r="WGP203" s="4"/>
      <c r="WGQ203" s="4"/>
      <c r="WGR203" s="4"/>
      <c r="WGS203" s="4"/>
      <c r="WGT203" s="4"/>
      <c r="WGU203" s="4"/>
      <c r="WGV203" s="4"/>
      <c r="WGW203" s="4"/>
      <c r="WGX203" s="4"/>
      <c r="WGY203" s="4"/>
      <c r="WGZ203" s="4"/>
      <c r="WHA203" s="4"/>
      <c r="WHB203" s="4"/>
      <c r="WHC203" s="4"/>
      <c r="WHD203" s="4"/>
      <c r="WHE203" s="4"/>
      <c r="WHF203" s="4"/>
      <c r="WHG203" s="4"/>
      <c r="WHH203" s="4"/>
      <c r="WHI203" s="4"/>
      <c r="WHJ203" s="4"/>
      <c r="WHK203" s="4"/>
      <c r="WHL203" s="4"/>
      <c r="WHM203" s="4"/>
      <c r="WHN203" s="4"/>
      <c r="WHO203" s="4"/>
      <c r="WHP203" s="4"/>
      <c r="WHQ203" s="4"/>
      <c r="WHR203" s="4"/>
      <c r="WHS203" s="4"/>
      <c r="WHT203" s="4"/>
      <c r="WHU203" s="4"/>
      <c r="WHV203" s="4"/>
      <c r="WHW203" s="4"/>
      <c r="WHX203" s="4"/>
      <c r="WHY203" s="4"/>
      <c r="WHZ203" s="4"/>
      <c r="WIA203" s="4"/>
      <c r="WIB203" s="4"/>
      <c r="WIC203" s="4"/>
      <c r="WID203" s="4"/>
      <c r="WIE203" s="4"/>
      <c r="WIF203" s="4"/>
      <c r="WIG203" s="4"/>
      <c r="WIH203" s="4"/>
      <c r="WII203" s="4"/>
      <c r="WIJ203" s="4"/>
      <c r="WIK203" s="4"/>
      <c r="WIL203" s="4"/>
      <c r="WIM203" s="4"/>
      <c r="WIN203" s="4"/>
      <c r="WIO203" s="4"/>
      <c r="WIP203" s="4"/>
      <c r="WIQ203" s="4"/>
      <c r="WIR203" s="4"/>
      <c r="WIS203" s="4"/>
      <c r="WIT203" s="4"/>
      <c r="WIU203" s="4"/>
      <c r="WIV203" s="4"/>
      <c r="WIW203" s="4"/>
      <c r="WIX203" s="4"/>
      <c r="WIY203" s="4"/>
      <c r="WIZ203" s="4"/>
      <c r="WJA203" s="4"/>
      <c r="WJB203" s="4"/>
      <c r="WJC203" s="4"/>
      <c r="WJD203" s="4"/>
      <c r="WJE203" s="4"/>
      <c r="WJF203" s="4"/>
      <c r="WJG203" s="4"/>
      <c r="WJH203" s="4"/>
      <c r="WJI203" s="4"/>
      <c r="WJJ203" s="4"/>
      <c r="WJK203" s="4"/>
      <c r="WJL203" s="4"/>
      <c r="WJM203" s="4"/>
      <c r="WJN203" s="4"/>
      <c r="WJO203" s="4"/>
      <c r="WJP203" s="4"/>
      <c r="WJQ203" s="4"/>
      <c r="WJR203" s="4"/>
      <c r="WJS203" s="4"/>
      <c r="WJT203" s="4"/>
      <c r="WJU203" s="4"/>
      <c r="WJV203" s="4"/>
      <c r="WJW203" s="4"/>
      <c r="WJX203" s="4"/>
      <c r="WJY203" s="4"/>
      <c r="WJZ203" s="4"/>
      <c r="WKA203" s="4"/>
      <c r="WKB203" s="4"/>
      <c r="WKC203" s="4"/>
      <c r="WKD203" s="4"/>
      <c r="WKE203" s="4"/>
      <c r="WKF203" s="4"/>
      <c r="WKG203" s="4"/>
      <c r="WKH203" s="4"/>
      <c r="WKI203" s="4"/>
      <c r="WKJ203" s="4"/>
      <c r="WKK203" s="4"/>
      <c r="WKL203" s="4"/>
      <c r="WKM203" s="4"/>
      <c r="WKN203" s="4"/>
      <c r="WKO203" s="4"/>
      <c r="WKP203" s="4"/>
      <c r="WKQ203" s="4"/>
      <c r="WKR203" s="4"/>
      <c r="WKS203" s="4"/>
      <c r="WKT203" s="4"/>
      <c r="WKU203" s="4"/>
      <c r="WKV203" s="4"/>
      <c r="WKW203" s="4"/>
      <c r="WKX203" s="4"/>
      <c r="WKY203" s="4"/>
      <c r="WKZ203" s="4"/>
      <c r="WLA203" s="4"/>
      <c r="WLB203" s="4"/>
      <c r="WLC203" s="4"/>
      <c r="WLD203" s="4"/>
      <c r="WLE203" s="4"/>
      <c r="WLF203" s="4"/>
      <c r="WLG203" s="4"/>
      <c r="WLH203" s="4"/>
      <c r="WLI203" s="4"/>
      <c r="WLJ203" s="4"/>
      <c r="WLK203" s="4"/>
      <c r="WLL203" s="4"/>
      <c r="WLM203" s="4"/>
      <c r="WLN203" s="4"/>
      <c r="WLO203" s="4"/>
      <c r="WLP203" s="4"/>
      <c r="WLQ203" s="4"/>
      <c r="WLR203" s="4"/>
      <c r="WLS203" s="4"/>
      <c r="WLT203" s="4"/>
      <c r="WLU203" s="4"/>
      <c r="WLV203" s="4"/>
      <c r="WLW203" s="4"/>
      <c r="WLX203" s="4"/>
      <c r="WLY203" s="4"/>
      <c r="WLZ203" s="4"/>
      <c r="WMA203" s="4"/>
      <c r="WMB203" s="4"/>
      <c r="WMC203" s="4"/>
      <c r="WMD203" s="4"/>
      <c r="WME203" s="4"/>
      <c r="WMF203" s="4"/>
      <c r="WMG203" s="4"/>
      <c r="WMH203" s="4"/>
      <c r="WMI203" s="4"/>
      <c r="WMJ203" s="4"/>
      <c r="WMK203" s="4"/>
      <c r="WML203" s="4"/>
      <c r="WMM203" s="4"/>
      <c r="WMN203" s="4"/>
      <c r="WMO203" s="4"/>
      <c r="WMP203" s="4"/>
      <c r="WMQ203" s="4"/>
      <c r="WMR203" s="4"/>
      <c r="WMS203" s="4"/>
      <c r="WMT203" s="4"/>
      <c r="WMU203" s="4"/>
      <c r="WMV203" s="4"/>
      <c r="WMW203" s="4"/>
      <c r="WMX203" s="4"/>
      <c r="WMY203" s="4"/>
      <c r="WMZ203" s="4"/>
      <c r="WNA203" s="4"/>
      <c r="WNB203" s="4"/>
      <c r="WNC203" s="4"/>
      <c r="WND203" s="4"/>
      <c r="WNE203" s="4"/>
      <c r="WNF203" s="4"/>
      <c r="WNG203" s="4"/>
      <c r="WNH203" s="4"/>
      <c r="WNI203" s="4"/>
      <c r="WNJ203" s="4"/>
      <c r="WNK203" s="4"/>
      <c r="WNL203" s="4"/>
      <c r="WNM203" s="4"/>
      <c r="WNN203" s="4"/>
      <c r="WNO203" s="4"/>
      <c r="WNP203" s="4"/>
      <c r="WNQ203" s="4"/>
      <c r="WNR203" s="4"/>
      <c r="WNS203" s="4"/>
      <c r="WNT203" s="4"/>
      <c r="WNU203" s="4"/>
      <c r="WNV203" s="4"/>
      <c r="WNW203" s="4"/>
      <c r="WNX203" s="4"/>
      <c r="WNY203" s="4"/>
      <c r="WNZ203" s="4"/>
      <c r="WOA203" s="4"/>
      <c r="WOB203" s="4"/>
      <c r="WOC203" s="4"/>
      <c r="WOD203" s="4"/>
      <c r="WOE203" s="4"/>
      <c r="WOF203" s="4"/>
      <c r="WOG203" s="4"/>
      <c r="WOH203" s="4"/>
      <c r="WOI203" s="4"/>
      <c r="WOJ203" s="4"/>
      <c r="WOK203" s="4"/>
      <c r="WOL203" s="4"/>
      <c r="WOM203" s="4"/>
      <c r="WON203" s="4"/>
      <c r="WOO203" s="4"/>
      <c r="WOP203" s="4"/>
      <c r="WOQ203" s="4"/>
      <c r="WOR203" s="4"/>
      <c r="WOS203" s="4"/>
      <c r="WOT203" s="4"/>
      <c r="WOU203" s="4"/>
      <c r="WOV203" s="4"/>
      <c r="WOW203" s="4"/>
      <c r="WOX203" s="4"/>
      <c r="WOY203" s="4"/>
      <c r="WOZ203" s="4"/>
      <c r="WPA203" s="4"/>
      <c r="WPB203" s="4"/>
      <c r="WPC203" s="4"/>
      <c r="WPD203" s="4"/>
      <c r="WPE203" s="4"/>
      <c r="WPF203" s="4"/>
      <c r="WPG203" s="4"/>
      <c r="WPH203" s="4"/>
      <c r="WPI203" s="4"/>
      <c r="WPJ203" s="4"/>
      <c r="WPK203" s="4"/>
      <c r="WPL203" s="4"/>
      <c r="WPM203" s="4"/>
      <c r="WPN203" s="4"/>
      <c r="WPO203" s="4"/>
      <c r="WPP203" s="4"/>
      <c r="WPQ203" s="4"/>
      <c r="WPR203" s="4"/>
      <c r="WPS203" s="4"/>
      <c r="WPT203" s="4"/>
      <c r="WPU203" s="4"/>
      <c r="WPV203" s="4"/>
      <c r="WPW203" s="4"/>
      <c r="WPX203" s="4"/>
      <c r="WPY203" s="4"/>
      <c r="WPZ203" s="4"/>
      <c r="WQA203" s="4"/>
      <c r="WQB203" s="4"/>
      <c r="WQC203" s="4"/>
      <c r="WQD203" s="4"/>
      <c r="WQE203" s="4"/>
      <c r="WQF203" s="4"/>
      <c r="WQG203" s="4"/>
      <c r="WQH203" s="4"/>
      <c r="WQI203" s="4"/>
      <c r="WQJ203" s="4"/>
      <c r="WQK203" s="4"/>
      <c r="WQL203" s="4"/>
      <c r="WQM203" s="4"/>
      <c r="WQN203" s="4"/>
      <c r="WQO203" s="4"/>
      <c r="WQP203" s="4"/>
      <c r="WQQ203" s="4"/>
      <c r="WQR203" s="4"/>
      <c r="WQS203" s="4"/>
      <c r="WQT203" s="4"/>
      <c r="WQU203" s="4"/>
      <c r="WQV203" s="4"/>
      <c r="WQW203" s="4"/>
      <c r="WQX203" s="4"/>
      <c r="WQY203" s="4"/>
      <c r="WQZ203" s="4"/>
      <c r="WRA203" s="4"/>
      <c r="WRB203" s="4"/>
      <c r="WRC203" s="4"/>
      <c r="WRD203" s="4"/>
      <c r="WRE203" s="4"/>
      <c r="WRF203" s="4"/>
      <c r="WRG203" s="4"/>
      <c r="WRH203" s="4"/>
      <c r="WRI203" s="4"/>
      <c r="WRJ203" s="4"/>
      <c r="WRK203" s="4"/>
      <c r="WRL203" s="4"/>
      <c r="WRM203" s="4"/>
      <c r="WRN203" s="4"/>
      <c r="WRO203" s="4"/>
      <c r="WRP203" s="4"/>
      <c r="WRQ203" s="4"/>
      <c r="WRR203" s="4"/>
      <c r="WRS203" s="4"/>
      <c r="WRT203" s="4"/>
      <c r="WRU203" s="4"/>
      <c r="WRV203" s="4"/>
      <c r="WRW203" s="4"/>
      <c r="WRX203" s="4"/>
      <c r="WRY203" s="4"/>
      <c r="WRZ203" s="4"/>
      <c r="WSA203" s="4"/>
      <c r="WSB203" s="4"/>
      <c r="WSC203" s="4"/>
      <c r="WSD203" s="4"/>
      <c r="WSE203" s="4"/>
      <c r="WSF203" s="4"/>
      <c r="WSG203" s="4"/>
      <c r="WSH203" s="4"/>
      <c r="WSI203" s="4"/>
      <c r="WSJ203" s="4"/>
      <c r="WSK203" s="4"/>
      <c r="WSL203" s="4"/>
      <c r="WSM203" s="4"/>
      <c r="WSN203" s="4"/>
      <c r="WSO203" s="4"/>
      <c r="WSP203" s="4"/>
      <c r="WSQ203" s="4"/>
      <c r="WSR203" s="4"/>
      <c r="WSS203" s="4"/>
      <c r="WST203" s="4"/>
      <c r="WSU203" s="4"/>
      <c r="WSV203" s="4"/>
      <c r="WSW203" s="4"/>
      <c r="WSX203" s="4"/>
      <c r="WSY203" s="4"/>
      <c r="WSZ203" s="4"/>
      <c r="WTA203" s="4"/>
      <c r="WTB203" s="4"/>
      <c r="WTC203" s="4"/>
      <c r="WTD203" s="4"/>
      <c r="WTE203" s="4"/>
      <c r="WTF203" s="4"/>
      <c r="WTG203" s="4"/>
      <c r="WTH203" s="4"/>
      <c r="WTI203" s="4"/>
      <c r="WTJ203" s="4"/>
      <c r="WTK203" s="4"/>
      <c r="WTL203" s="4"/>
      <c r="WTM203" s="4"/>
      <c r="WTN203" s="4"/>
      <c r="WTO203" s="4"/>
      <c r="WTP203" s="4"/>
      <c r="WTQ203" s="4"/>
      <c r="WTR203" s="4"/>
      <c r="WTS203" s="4"/>
      <c r="WTT203" s="4"/>
      <c r="WTU203" s="4"/>
      <c r="WTV203" s="4"/>
      <c r="WTW203" s="4"/>
      <c r="WTX203" s="4"/>
      <c r="WTY203" s="4"/>
      <c r="WTZ203" s="4"/>
      <c r="WUA203" s="4"/>
      <c r="WUB203" s="4"/>
      <c r="WUC203" s="4"/>
      <c r="WUD203" s="4"/>
      <c r="WUE203" s="4"/>
      <c r="WUF203" s="4"/>
      <c r="WUG203" s="4"/>
      <c r="WUH203" s="4"/>
      <c r="WUI203" s="4"/>
      <c r="WUJ203" s="4"/>
      <c r="WUK203" s="4"/>
      <c r="WUL203" s="4"/>
      <c r="WUM203" s="4"/>
      <c r="WUN203" s="4"/>
      <c r="WUO203" s="4"/>
      <c r="WUP203" s="4"/>
      <c r="WUQ203" s="4"/>
      <c r="WUR203" s="4"/>
      <c r="WUS203" s="4"/>
      <c r="WUT203" s="4"/>
      <c r="WUU203" s="4"/>
      <c r="WUV203" s="4"/>
      <c r="WUW203" s="4"/>
      <c r="WUX203" s="4"/>
      <c r="WUY203" s="4"/>
      <c r="WUZ203" s="4"/>
      <c r="WVA203" s="4"/>
      <c r="WVB203" s="4"/>
      <c r="WVC203" s="4"/>
      <c r="WVD203" s="4"/>
      <c r="WVE203" s="4"/>
      <c r="WVF203" s="4"/>
      <c r="WVG203" s="4"/>
      <c r="WVH203" s="4"/>
      <c r="WVI203" s="4"/>
      <c r="WVJ203" s="4"/>
      <c r="WVK203" s="4"/>
      <c r="WVL203" s="4"/>
      <c r="WVM203" s="4"/>
      <c r="WVN203" s="4"/>
      <c r="WVO203" s="4"/>
      <c r="WVP203" s="4"/>
      <c r="WVQ203" s="4"/>
      <c r="WVR203" s="4"/>
      <c r="WVS203" s="4"/>
      <c r="WVT203" s="4"/>
      <c r="WVU203" s="4"/>
      <c r="WVV203" s="4"/>
      <c r="WVW203" s="4"/>
      <c r="WVX203" s="4"/>
      <c r="WVY203" s="4"/>
      <c r="WVZ203" s="4"/>
      <c r="WWA203" s="4"/>
      <c r="WWB203" s="4"/>
      <c r="WWC203" s="4"/>
      <c r="WWD203" s="4"/>
      <c r="WWE203" s="4"/>
      <c r="WWF203" s="4"/>
      <c r="WWG203" s="4"/>
      <c r="WWH203" s="4"/>
      <c r="WWI203" s="4"/>
      <c r="WWJ203" s="4"/>
      <c r="WWK203" s="4"/>
      <c r="WWL203" s="4"/>
      <c r="WWM203" s="4"/>
      <c r="WWN203" s="4"/>
      <c r="WWO203" s="4"/>
      <c r="WWP203" s="4"/>
      <c r="WWQ203" s="4"/>
      <c r="WWR203" s="4"/>
      <c r="WWS203" s="4"/>
      <c r="WWT203" s="4"/>
      <c r="WWU203" s="4"/>
      <c r="WWV203" s="4"/>
      <c r="WWW203" s="4"/>
      <c r="WWX203" s="4"/>
      <c r="WWY203" s="4"/>
      <c r="WWZ203" s="4"/>
      <c r="WXA203" s="4"/>
      <c r="WXB203" s="4"/>
      <c r="WXC203" s="4"/>
      <c r="WXD203" s="4"/>
      <c r="WXE203" s="4"/>
      <c r="WXF203" s="4"/>
      <c r="WXG203" s="4"/>
      <c r="WXH203" s="4"/>
      <c r="WXI203" s="4"/>
      <c r="WXJ203" s="4"/>
      <c r="WXK203" s="4"/>
      <c r="WXL203" s="4"/>
      <c r="WXM203" s="4"/>
      <c r="WXN203" s="4"/>
      <c r="WXO203" s="4"/>
      <c r="WXP203" s="4"/>
      <c r="WXQ203" s="4"/>
      <c r="WXR203" s="4"/>
      <c r="WXS203" s="4"/>
      <c r="WXT203" s="4"/>
      <c r="WXU203" s="4"/>
      <c r="WXV203" s="4"/>
      <c r="WXW203" s="4"/>
      <c r="WXX203" s="4"/>
      <c r="WXY203" s="4"/>
      <c r="WXZ203" s="4"/>
      <c r="WYA203" s="4"/>
      <c r="WYB203" s="4"/>
      <c r="WYC203" s="4"/>
      <c r="WYD203" s="4"/>
      <c r="WYE203" s="4"/>
      <c r="WYF203" s="4"/>
      <c r="WYG203" s="4"/>
      <c r="WYH203" s="4"/>
      <c r="WYI203" s="4"/>
      <c r="WYJ203" s="4"/>
      <c r="WYK203" s="4"/>
      <c r="WYL203" s="4"/>
      <c r="WYM203" s="4"/>
      <c r="WYN203" s="4"/>
      <c r="WYO203" s="4"/>
      <c r="WYP203" s="4"/>
      <c r="WYQ203" s="4"/>
      <c r="WYR203" s="4"/>
      <c r="WYS203" s="4"/>
      <c r="WYT203" s="4"/>
      <c r="WYU203" s="4"/>
      <c r="WYV203" s="4"/>
      <c r="WYW203" s="4"/>
      <c r="WYX203" s="4"/>
      <c r="WYY203" s="4"/>
      <c r="WYZ203" s="4"/>
      <c r="WZA203" s="4"/>
      <c r="WZB203" s="4"/>
      <c r="WZC203" s="4"/>
      <c r="WZD203" s="4"/>
      <c r="WZE203" s="4"/>
      <c r="WZF203" s="4"/>
      <c r="WZG203" s="4"/>
      <c r="WZH203" s="4"/>
      <c r="WZI203" s="4"/>
      <c r="WZJ203" s="4"/>
      <c r="WZK203" s="4"/>
      <c r="WZL203" s="4"/>
      <c r="WZM203" s="4"/>
      <c r="WZN203" s="4"/>
      <c r="WZO203" s="4"/>
      <c r="WZP203" s="4"/>
      <c r="WZQ203" s="4"/>
      <c r="WZR203" s="4"/>
      <c r="WZS203" s="4"/>
      <c r="WZT203" s="4"/>
      <c r="WZU203" s="4"/>
      <c r="WZV203" s="4"/>
      <c r="WZW203" s="4"/>
      <c r="WZX203" s="4"/>
      <c r="WZY203" s="4"/>
      <c r="WZZ203" s="4"/>
      <c r="XAA203" s="4"/>
      <c r="XAB203" s="4"/>
      <c r="XAC203" s="4"/>
      <c r="XAD203" s="4"/>
      <c r="XAE203" s="4"/>
      <c r="XAF203" s="4"/>
      <c r="XAG203" s="4"/>
      <c r="XAH203" s="4"/>
      <c r="XAI203" s="4"/>
      <c r="XAJ203" s="4"/>
      <c r="XAK203" s="4"/>
      <c r="XAL203" s="4"/>
      <c r="XAM203" s="4"/>
      <c r="XAN203" s="4"/>
      <c r="XAO203" s="4"/>
      <c r="XAP203" s="4"/>
      <c r="XAQ203" s="4"/>
      <c r="XAR203" s="4"/>
      <c r="XAS203" s="4"/>
      <c r="XAT203" s="4"/>
      <c r="XAU203" s="4"/>
      <c r="XAV203" s="4"/>
      <c r="XAW203" s="4"/>
      <c r="XAX203" s="4"/>
      <c r="XAY203" s="4"/>
      <c r="XAZ203" s="4"/>
      <c r="XBA203" s="4"/>
      <c r="XBB203" s="4"/>
      <c r="XBC203" s="4"/>
      <c r="XBD203" s="4"/>
      <c r="XBE203" s="4"/>
      <c r="XBF203" s="4"/>
      <c r="XBG203" s="4"/>
      <c r="XBH203" s="4"/>
      <c r="XBI203" s="4"/>
      <c r="XBJ203" s="4"/>
      <c r="XBK203" s="4"/>
      <c r="XBL203" s="4"/>
      <c r="XBM203" s="4"/>
      <c r="XBN203" s="4"/>
      <c r="XBO203" s="4"/>
      <c r="XBP203" s="4"/>
      <c r="XBQ203" s="4"/>
      <c r="XBR203" s="4"/>
      <c r="XBS203" s="4"/>
      <c r="XBT203" s="4"/>
      <c r="XBU203" s="4"/>
      <c r="XBV203" s="4"/>
      <c r="XBW203" s="4"/>
      <c r="XBY203" s="4"/>
    </row>
  </sheetData>
  <autoFilter xmlns:etc="http://www.wps.cn/officeDocument/2017/etCustomData" ref="A4:U203" etc:filterBottomFollowUsedRange="0">
    <extLst/>
  </autoFilter>
  <mergeCells count="14">
    <mergeCell ref="F3:S3"/>
    <mergeCell ref="F4:L4"/>
    <mergeCell ref="M4:Q4"/>
    <mergeCell ref="A203:G203"/>
    <mergeCell ref="T203:U203"/>
    <mergeCell ref="A4:A5"/>
    <mergeCell ref="B4:B5"/>
    <mergeCell ref="C4:C5"/>
    <mergeCell ref="D4:D5"/>
    <mergeCell ref="E4:E5"/>
    <mergeCell ref="R4:R5"/>
    <mergeCell ref="S4:S5"/>
    <mergeCell ref="T4:T5"/>
    <mergeCell ref="U4:U5"/>
  </mergeCells>
  <printOptions horizontalCentered="1"/>
  <pageMargins left="0.114333333333333" right="0.114333333333333" top="0.591666666666667" bottom="0" header="0.591666666666667" footer="0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直接材料成本</vt:lpstr>
      <vt:lpstr>直接施工成本</vt:lpstr>
      <vt:lpstr>智能化清单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梁紫琪</cp:lastModifiedBy>
  <dcterms:created xsi:type="dcterms:W3CDTF">2025-01-24T01:11:00Z</dcterms:created>
  <dcterms:modified xsi:type="dcterms:W3CDTF">2025-11-12T03:20:46Z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EE4E5311B2E7461CA2054856D41A0CE9_13</vt:lpwstr>
  </property>
  <property fmtid="{D5CDD505-2E9C-101B-9397-08002B2CF9AE}" pid="3" name="KSOProductBuildVer">
    <vt:lpwstr>2052-12.1.0.23542</vt:lpwstr>
  </property>
</Properties>
</file>